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54" i="1"/>
  <c r="M54" s="1"/>
  <c r="I54"/>
  <c r="F54"/>
  <c r="L53"/>
  <c r="I53"/>
  <c r="J52"/>
  <c r="L52" s="1"/>
  <c r="M52" s="1"/>
  <c r="I52"/>
  <c r="F52"/>
  <c r="L51"/>
  <c r="I51"/>
  <c r="L50"/>
  <c r="M50" s="1"/>
  <c r="I50"/>
  <c r="F50"/>
  <c r="L49"/>
  <c r="I49"/>
  <c r="J48"/>
  <c r="L48" s="1"/>
  <c r="M48" s="1"/>
  <c r="I48"/>
  <c r="F48"/>
  <c r="L47"/>
  <c r="I47"/>
  <c r="J46"/>
  <c r="L46" s="1"/>
  <c r="M46" s="1"/>
  <c r="I46"/>
  <c r="F46"/>
  <c r="L45"/>
  <c r="I45"/>
  <c r="L44"/>
  <c r="M44" s="1"/>
  <c r="I44"/>
  <c r="F44"/>
  <c r="L43"/>
  <c r="I43"/>
  <c r="L42"/>
  <c r="M42" s="1"/>
  <c r="J42"/>
  <c r="I42"/>
  <c r="F42"/>
  <c r="L41"/>
  <c r="I41"/>
  <c r="J40"/>
  <c r="L40" s="1"/>
  <c r="M40" s="1"/>
  <c r="I40"/>
  <c r="F40"/>
  <c r="L39"/>
  <c r="I39"/>
  <c r="L38"/>
  <c r="M38" s="1"/>
  <c r="I38"/>
  <c r="F38"/>
  <c r="I37"/>
  <c r="F37"/>
  <c r="J36"/>
  <c r="J37" s="1"/>
  <c r="L37" s="1"/>
  <c r="M37" s="1"/>
  <c r="I36"/>
  <c r="F36"/>
  <c r="L35"/>
  <c r="M35" s="1"/>
  <c r="L36" l="1"/>
  <c r="M36" s="1"/>
  <c r="J29" l="1"/>
  <c r="G29"/>
  <c r="G28"/>
  <c r="J25"/>
  <c r="J24"/>
  <c r="J17"/>
  <c r="G24"/>
  <c r="G23"/>
  <c r="J20"/>
  <c r="J18"/>
  <c r="G17"/>
  <c r="F8"/>
  <c r="F9"/>
  <c r="F10"/>
  <c r="F12"/>
  <c r="F13"/>
  <c r="F14"/>
  <c r="F15"/>
  <c r="F16"/>
  <c r="F17"/>
  <c r="F19"/>
  <c r="F20"/>
  <c r="F21"/>
  <c r="F22"/>
  <c r="F23"/>
  <c r="F24"/>
  <c r="F26"/>
  <c r="F27"/>
  <c r="F28"/>
  <c r="F29"/>
  <c r="F30"/>
  <c r="L10"/>
  <c r="I11"/>
  <c r="I12"/>
  <c r="I14"/>
  <c r="I15"/>
  <c r="I18"/>
  <c r="I19"/>
  <c r="I21"/>
  <c r="I22"/>
  <c r="I25"/>
  <c r="I26"/>
  <c r="I27"/>
  <c r="F68"/>
  <c r="F65"/>
  <c r="F62"/>
  <c r="F71" s="1"/>
  <c r="H61"/>
  <c r="I61" s="1"/>
  <c r="J60"/>
  <c r="J61" s="1"/>
  <c r="H60"/>
  <c r="I60" s="1"/>
  <c r="I30"/>
  <c r="L28"/>
  <c r="I28"/>
  <c r="L27"/>
  <c r="L26"/>
  <c r="L25"/>
  <c r="F25"/>
  <c r="L24"/>
  <c r="I24"/>
  <c r="L23"/>
  <c r="I23"/>
  <c r="L22"/>
  <c r="L21"/>
  <c r="L20"/>
  <c r="I20"/>
  <c r="L19"/>
  <c r="L18"/>
  <c r="F18"/>
  <c r="L17"/>
  <c r="I17"/>
  <c r="L16"/>
  <c r="I16"/>
  <c r="L15"/>
  <c r="L14"/>
  <c r="L13"/>
  <c r="I13"/>
  <c r="L12"/>
  <c r="L11"/>
  <c r="F11"/>
  <c r="I10"/>
  <c r="L9"/>
  <c r="I9"/>
  <c r="F31"/>
  <c r="L8"/>
  <c r="I8"/>
  <c r="I29" l="1"/>
  <c r="I31" s="1"/>
  <c r="L29"/>
  <c r="J30"/>
  <c r="L30" s="1"/>
  <c r="L31" s="1"/>
  <c r="L61"/>
  <c r="M61" s="1"/>
  <c r="K62" s="1"/>
  <c r="J62"/>
  <c r="L60"/>
  <c r="K63" l="1"/>
  <c r="H64" s="1"/>
  <c r="I64" s="1"/>
  <c r="H63"/>
  <c r="I63" s="1"/>
  <c r="M60"/>
  <c r="J63"/>
  <c r="L62"/>
  <c r="M62" s="1"/>
  <c r="J64" l="1"/>
  <c r="L63"/>
  <c r="M63" s="1"/>
  <c r="L64" l="1"/>
  <c r="M64" s="1"/>
  <c r="K65" s="1"/>
  <c r="J65"/>
  <c r="K66" l="1"/>
  <c r="H66"/>
  <c r="I66" s="1"/>
  <c r="J66"/>
  <c r="L65"/>
  <c r="J67" l="1"/>
  <c r="L66"/>
  <c r="M66" s="1"/>
  <c r="K67"/>
  <c r="H67"/>
  <c r="I67" s="1"/>
  <c r="M65"/>
  <c r="J68" l="1"/>
  <c r="L67"/>
  <c r="M67" l="1"/>
  <c r="K68" s="1"/>
  <c r="J69"/>
  <c r="L68"/>
  <c r="M68" s="1"/>
  <c r="J70" l="1"/>
  <c r="H69"/>
  <c r="I69" s="1"/>
  <c r="K69"/>
  <c r="H70" l="1"/>
  <c r="I70" s="1"/>
  <c r="I71" s="1"/>
  <c r="K70"/>
  <c r="L69"/>
  <c r="M69" s="1"/>
  <c r="L70"/>
  <c r="M70" l="1"/>
  <c r="M71" s="1"/>
  <c r="L71"/>
</calcChain>
</file>

<file path=xl/sharedStrings.xml><?xml version="1.0" encoding="utf-8"?>
<sst xmlns="http://schemas.openxmlformats.org/spreadsheetml/2006/main" count="57" uniqueCount="33">
  <si>
    <t>Exercice Thierry</t>
  </si>
  <si>
    <t>FIFO</t>
  </si>
  <si>
    <t>Date</t>
  </si>
  <si>
    <t>In</t>
  </si>
  <si>
    <t>Out</t>
  </si>
  <si>
    <t>Stock</t>
  </si>
  <si>
    <t>Valeur</t>
  </si>
  <si>
    <t>Quantité</t>
  </si>
  <si>
    <t>Prix U</t>
  </si>
  <si>
    <t>Total</t>
  </si>
  <si>
    <t>TOTAL</t>
  </si>
  <si>
    <t>LIFO</t>
  </si>
  <si>
    <t>CMUP</t>
  </si>
  <si>
    <t>Chiffre d'affaire</t>
  </si>
  <si>
    <t>Matières Consommées</t>
  </si>
  <si>
    <t>Autres Charges</t>
  </si>
  <si>
    <t>Résultat</t>
  </si>
  <si>
    <t>IN</t>
  </si>
  <si>
    <t>OUT</t>
  </si>
  <si>
    <t>SOLDE</t>
  </si>
  <si>
    <t>Bilan</t>
  </si>
  <si>
    <t>AVANT</t>
  </si>
  <si>
    <t>15/01/2011 : 500 OUT</t>
  </si>
  <si>
    <t>31/01/2011 : 700 OUT</t>
  </si>
  <si>
    <t>01/02/2011 : 1200 IN</t>
  </si>
  <si>
    <t>15/02/2011 : 600 OUT</t>
  </si>
  <si>
    <t>28/02/2011 : 720 OUT</t>
  </si>
  <si>
    <t>01/03/2011 : 1320 IN</t>
  </si>
  <si>
    <t>15/03/2011 : 600 OUT</t>
  </si>
  <si>
    <t>31/03/2011 : 800 OUT</t>
  </si>
  <si>
    <t>01/04/2011 : 1400 IN</t>
  </si>
  <si>
    <t>15/04/2011 : 700 OUT</t>
  </si>
  <si>
    <t>30/04/2011 : 700 OUT</t>
  </si>
</sst>
</file>

<file path=xl/styles.xml><?xml version="1.0" encoding="utf-8"?>
<styleSheet xmlns="http://schemas.openxmlformats.org/spreadsheetml/2006/main">
  <numFmts count="2">
    <numFmt numFmtId="164" formatCode="#,##0.00\ [$€-40C];[Red]\-#,##0.00\ [$€-40C]"/>
    <numFmt numFmtId="165" formatCode="dd/mm/yy"/>
  </numFmts>
  <fonts count="6">
    <font>
      <sz val="10"/>
      <name val="Lohit Hindi"/>
      <family val="2"/>
    </font>
    <font>
      <sz val="10"/>
      <name val="Arial"/>
      <family val="2"/>
    </font>
    <font>
      <b/>
      <sz val="16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1"/>
        <bgColor rgb="FFC0C0C0"/>
      </patternFill>
    </fill>
    <fill>
      <patternFill patternType="solid">
        <fgColor rgb="FF558ED5"/>
        <bgColor rgb="FF80808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1" fillId="0" borderId="0" xfId="0" applyFont="1"/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3" xfId="0" applyFont="1" applyBorder="1"/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5" xfId="0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164" fontId="1" fillId="0" borderId="6" xfId="0" applyNumberFormat="1" applyFont="1" applyBorder="1"/>
    <xf numFmtId="0" fontId="1" fillId="0" borderId="8" xfId="0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9" xfId="0" applyNumberFormat="1" applyFont="1" applyBorder="1"/>
    <xf numFmtId="164" fontId="1" fillId="0" borderId="3" xfId="0" applyNumberFormat="1" applyFont="1" applyBorder="1"/>
    <xf numFmtId="0" fontId="1" fillId="2" borderId="8" xfId="0" applyFont="1" applyFill="1" applyBorder="1"/>
    <xf numFmtId="0" fontId="1" fillId="3" borderId="2" xfId="0" applyFont="1" applyFill="1" applyBorder="1"/>
    <xf numFmtId="0" fontId="1" fillId="0" borderId="11" xfId="0" applyFont="1" applyBorder="1"/>
    <xf numFmtId="164" fontId="1" fillId="0" borderId="0" xfId="0" applyNumberFormat="1" applyFont="1" applyBorder="1"/>
    <xf numFmtId="164" fontId="1" fillId="0" borderId="12" xfId="0" applyNumberFormat="1" applyFont="1" applyBorder="1"/>
    <xf numFmtId="0" fontId="1" fillId="0" borderId="0" xfId="0" applyFont="1" applyBorder="1"/>
    <xf numFmtId="0" fontId="1" fillId="2" borderId="0" xfId="0" applyFont="1" applyFill="1" applyBorder="1"/>
    <xf numFmtId="164" fontId="1" fillId="0" borderId="0" xfId="0" applyNumberFormat="1" applyFont="1" applyBorder="1"/>
    <xf numFmtId="0" fontId="1" fillId="3" borderId="3" xfId="0" applyFont="1" applyFill="1" applyBorder="1"/>
    <xf numFmtId="0" fontId="1" fillId="0" borderId="9" xfId="0" applyFont="1" applyBorder="1"/>
    <xf numFmtId="0" fontId="1" fillId="0" borderId="9" xfId="0" applyFont="1" applyBorder="1"/>
    <xf numFmtId="0" fontId="1" fillId="0" borderId="3" xfId="0" applyFont="1" applyBorder="1"/>
    <xf numFmtId="164" fontId="4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/>
    <xf numFmtId="0" fontId="1" fillId="0" borderId="6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0" applyNumberFormat="1" applyFont="1" applyBorder="1"/>
    <xf numFmtId="0" fontId="1" fillId="4" borderId="9" xfId="0" applyFont="1" applyFill="1" applyBorder="1"/>
    <xf numFmtId="0" fontId="1" fillId="4" borderId="0" xfId="0" applyFont="1" applyFill="1" applyBorder="1"/>
    <xf numFmtId="0" fontId="1" fillId="4" borderId="8" xfId="0" applyFont="1" applyFill="1" applyBorder="1"/>
    <xf numFmtId="0" fontId="1" fillId="4" borderId="11" xfId="0" applyFont="1" applyFill="1" applyBorder="1"/>
    <xf numFmtId="0" fontId="1" fillId="5" borderId="3" xfId="0" applyFont="1" applyFill="1" applyBorder="1"/>
    <xf numFmtId="0" fontId="1" fillId="5" borderId="2" xfId="0" applyFont="1" applyFill="1" applyBorder="1"/>
    <xf numFmtId="0" fontId="1" fillId="4" borderId="6" xfId="0" applyFont="1" applyFill="1" applyBorder="1"/>
    <xf numFmtId="0" fontId="0" fillId="0" borderId="14" xfId="0" applyBorder="1"/>
    <xf numFmtId="0" fontId="0" fillId="0" borderId="12" xfId="0" applyBorder="1"/>
    <xf numFmtId="0" fontId="0" fillId="0" borderId="15" xfId="0" applyBorder="1"/>
    <xf numFmtId="0" fontId="0" fillId="0" borderId="4" xfId="0" applyBorder="1"/>
    <xf numFmtId="0" fontId="0" fillId="0" borderId="13" xfId="0" applyBorder="1"/>
    <xf numFmtId="0" fontId="0" fillId="6" borderId="13" xfId="0" applyFill="1" applyBorder="1"/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0" borderId="11" xfId="0" applyBorder="1"/>
    <xf numFmtId="0" fontId="0" fillId="0" borderId="0" xfId="0" applyBorder="1"/>
    <xf numFmtId="16" fontId="0" fillId="6" borderId="13" xfId="0" applyNumberForma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" fontId="0" fillId="6" borderId="16" xfId="0" applyNumberForma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6" xfId="0" applyBorder="1"/>
    <xf numFmtId="16" fontId="0" fillId="6" borderId="15" xfId="0" applyNumberFormat="1" applyFill="1" applyBorder="1"/>
    <xf numFmtId="0" fontId="0" fillId="0" borderId="2" xfId="0" applyBorder="1"/>
    <xf numFmtId="0" fontId="0" fillId="0" borderId="3" xfId="0" applyBorder="1"/>
    <xf numFmtId="0" fontId="0" fillId="4" borderId="8" xfId="0" applyFill="1" applyBorder="1"/>
    <xf numFmtId="0" fontId="0" fillId="4" borderId="9" xfId="0" applyFill="1" applyBorder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78"/>
  <sheetViews>
    <sheetView tabSelected="1" topLeftCell="B56" zoomScaleNormal="100" zoomScalePageLayoutView="60" workbookViewId="0">
      <selection activeCell="B74" sqref="B74:E78"/>
    </sheetView>
  </sheetViews>
  <sheetFormatPr baseColWidth="10" defaultRowHeight="15"/>
  <cols>
    <col min="1" max="1" width="22" style="3"/>
    <col min="2" max="2" width="20.28515625" style="3" bestFit="1" customWidth="1"/>
    <col min="3" max="5" width="10.5703125" style="3"/>
    <col min="6" max="6" width="16" style="3" bestFit="1" customWidth="1"/>
    <col min="7" max="8" width="10.5703125" style="3"/>
    <col min="9" max="9" width="16" style="3" bestFit="1" customWidth="1"/>
    <col min="10" max="10" width="11" style="3"/>
    <col min="11" max="11" width="7.5703125" style="3"/>
    <col min="12" max="12" width="17.7109375" style="3" bestFit="1" customWidth="1"/>
    <col min="13" max="13" width="14.5703125" style="3" bestFit="1" customWidth="1"/>
    <col min="14" max="1025" width="10.5703125" style="3"/>
  </cols>
  <sheetData>
    <row r="1" spans="1:13" ht="20.25">
      <c r="A1" s="4" t="s">
        <v>0</v>
      </c>
    </row>
    <row r="4" spans="1:13" ht="18.75">
      <c r="B4" s="5" t="s">
        <v>1</v>
      </c>
    </row>
    <row r="6" spans="1:13" ht="12.75">
      <c r="C6" s="6" t="s">
        <v>2</v>
      </c>
      <c r="D6" s="2" t="s">
        <v>3</v>
      </c>
      <c r="E6" s="2"/>
      <c r="F6" s="2"/>
      <c r="G6" s="2" t="s">
        <v>4</v>
      </c>
      <c r="H6" s="2"/>
      <c r="I6" s="2"/>
      <c r="J6" s="2" t="s">
        <v>5</v>
      </c>
      <c r="K6" s="2"/>
      <c r="L6" s="2"/>
      <c r="M6" s="6" t="s">
        <v>6</v>
      </c>
    </row>
    <row r="7" spans="1:13" ht="12.75">
      <c r="C7" s="6"/>
      <c r="D7" s="7" t="s">
        <v>7</v>
      </c>
      <c r="E7" s="7" t="s">
        <v>8</v>
      </c>
      <c r="F7" s="7" t="s">
        <v>9</v>
      </c>
      <c r="G7" s="7" t="s">
        <v>7</v>
      </c>
      <c r="H7" s="7" t="s">
        <v>8</v>
      </c>
      <c r="I7" s="7" t="s">
        <v>9</v>
      </c>
      <c r="J7" s="7" t="s">
        <v>7</v>
      </c>
      <c r="K7" s="7" t="s">
        <v>8</v>
      </c>
      <c r="L7" s="7" t="s">
        <v>9</v>
      </c>
      <c r="M7" s="7"/>
    </row>
    <row r="8" spans="1:13" ht="12.75">
      <c r="C8" s="6"/>
      <c r="D8" s="8"/>
      <c r="E8" s="9"/>
      <c r="F8" s="10">
        <f>D8*E8</f>
        <v>0</v>
      </c>
      <c r="G8" s="8"/>
      <c r="H8" s="11"/>
      <c r="I8" s="10">
        <f t="shared" ref="I8:I30" si="0">G8*H8</f>
        <v>0</v>
      </c>
      <c r="J8" s="8">
        <v>2000</v>
      </c>
      <c r="K8" s="9">
        <v>5</v>
      </c>
      <c r="L8" s="10">
        <f t="shared" ref="L8:L30" si="1">J8*K8</f>
        <v>10000</v>
      </c>
      <c r="M8" s="12"/>
    </row>
    <row r="9" spans="1:13" ht="12.75">
      <c r="C9" s="13">
        <v>40558</v>
      </c>
      <c r="D9" s="14"/>
      <c r="E9" s="15"/>
      <c r="F9" s="16">
        <f t="shared" ref="F8:F30" si="2">D9*E9</f>
        <v>0</v>
      </c>
      <c r="G9" s="14">
        <v>500</v>
      </c>
      <c r="H9" s="15">
        <v>5</v>
      </c>
      <c r="I9" s="16">
        <f t="shared" si="0"/>
        <v>2500</v>
      </c>
      <c r="J9" s="14">
        <v>1500</v>
      </c>
      <c r="K9" s="15">
        <v>5</v>
      </c>
      <c r="L9" s="16">
        <f t="shared" si="1"/>
        <v>7500</v>
      </c>
      <c r="M9" s="12"/>
    </row>
    <row r="10" spans="1:13" ht="12.75">
      <c r="C10" s="13">
        <v>40574</v>
      </c>
      <c r="D10" s="14"/>
      <c r="E10" s="15"/>
      <c r="F10" s="16">
        <f t="shared" si="2"/>
        <v>0</v>
      </c>
      <c r="G10" s="14">
        <v>700</v>
      </c>
      <c r="H10" s="15">
        <v>5</v>
      </c>
      <c r="I10" s="16">
        <f t="shared" si="0"/>
        <v>3500</v>
      </c>
      <c r="J10" s="14">
        <v>800</v>
      </c>
      <c r="K10" s="17">
        <v>5</v>
      </c>
      <c r="L10" s="16">
        <f t="shared" si="1"/>
        <v>4000</v>
      </c>
      <c r="M10" s="12"/>
    </row>
    <row r="11" spans="1:13" ht="15.6" customHeight="1">
      <c r="C11" s="1">
        <v>40575</v>
      </c>
      <c r="D11" s="18">
        <v>1200</v>
      </c>
      <c r="E11" s="19">
        <v>6</v>
      </c>
      <c r="F11" s="20">
        <f t="shared" si="2"/>
        <v>7200</v>
      </c>
      <c r="G11" s="18"/>
      <c r="H11" s="19"/>
      <c r="I11" s="20">
        <f t="shared" si="0"/>
        <v>0</v>
      </c>
      <c r="J11" s="18">
        <v>800</v>
      </c>
      <c r="K11" s="21">
        <v>5</v>
      </c>
      <c r="L11" s="20">
        <f t="shared" si="1"/>
        <v>4000</v>
      </c>
      <c r="M11" s="12"/>
    </row>
    <row r="12" spans="1:13" ht="12.75">
      <c r="C12" s="1"/>
      <c r="D12" s="8"/>
      <c r="E12" s="9"/>
      <c r="F12" s="10">
        <f t="shared" si="2"/>
        <v>0</v>
      </c>
      <c r="G12" s="8"/>
      <c r="H12" s="9"/>
      <c r="I12" s="10">
        <f t="shared" si="0"/>
        <v>0</v>
      </c>
      <c r="J12" s="8">
        <v>1200</v>
      </c>
      <c r="K12" s="22">
        <v>6</v>
      </c>
      <c r="L12" s="10">
        <f t="shared" si="1"/>
        <v>7200</v>
      </c>
      <c r="M12" s="12"/>
    </row>
    <row r="13" spans="1:13" ht="12.75">
      <c r="C13" s="1">
        <v>40589</v>
      </c>
      <c r="D13" s="18"/>
      <c r="E13" s="19"/>
      <c r="F13" s="20">
        <f t="shared" si="2"/>
        <v>0</v>
      </c>
      <c r="G13" s="18">
        <v>600</v>
      </c>
      <c r="H13" s="19">
        <v>5</v>
      </c>
      <c r="I13" s="20">
        <f t="shared" si="0"/>
        <v>3000</v>
      </c>
      <c r="J13" s="23">
        <v>200</v>
      </c>
      <c r="K13" s="21">
        <v>5</v>
      </c>
      <c r="L13" s="20">
        <f t="shared" si="1"/>
        <v>1000</v>
      </c>
      <c r="M13" s="12"/>
    </row>
    <row r="14" spans="1:13" ht="12.75">
      <c r="C14" s="1"/>
      <c r="D14" s="8"/>
      <c r="E14" s="9"/>
      <c r="F14" s="10">
        <f t="shared" si="2"/>
        <v>0</v>
      </c>
      <c r="G14" s="8"/>
      <c r="H14" s="9"/>
      <c r="I14" s="10">
        <f t="shared" si="0"/>
        <v>0</v>
      </c>
      <c r="J14" s="24">
        <v>1200</v>
      </c>
      <c r="K14" s="22">
        <v>6</v>
      </c>
      <c r="L14" s="10">
        <f t="shared" si="1"/>
        <v>7200</v>
      </c>
      <c r="M14" s="12"/>
    </row>
    <row r="15" spans="1:13" ht="12.75">
      <c r="C15" s="1">
        <v>40602</v>
      </c>
      <c r="D15" s="25"/>
      <c r="E15" s="26"/>
      <c r="F15" s="27">
        <f t="shared" si="2"/>
        <v>0</v>
      </c>
      <c r="G15" s="25">
        <v>720</v>
      </c>
      <c r="H15" s="26"/>
      <c r="I15" s="27">
        <f t="shared" si="0"/>
        <v>0</v>
      </c>
      <c r="J15" s="28"/>
      <c r="K15" s="26"/>
      <c r="L15" s="27">
        <f t="shared" si="1"/>
        <v>0</v>
      </c>
      <c r="M15" s="12"/>
    </row>
    <row r="16" spans="1:13" ht="12.75">
      <c r="C16" s="1"/>
      <c r="D16" s="25"/>
      <c r="E16" s="26"/>
      <c r="F16" s="27">
        <f t="shared" si="2"/>
        <v>0</v>
      </c>
      <c r="G16" s="29">
        <v>200</v>
      </c>
      <c r="H16" s="26">
        <v>5</v>
      </c>
      <c r="I16" s="27">
        <f t="shared" si="0"/>
        <v>1000</v>
      </c>
      <c r="J16" s="29">
        <v>0</v>
      </c>
      <c r="K16" s="30">
        <v>5</v>
      </c>
      <c r="L16" s="27">
        <f t="shared" si="1"/>
        <v>0</v>
      </c>
      <c r="M16" s="12"/>
    </row>
    <row r="17" spans="2:13" ht="12.75">
      <c r="C17" s="1"/>
      <c r="D17" s="8"/>
      <c r="E17" s="9"/>
      <c r="F17" s="10">
        <f t="shared" si="2"/>
        <v>0</v>
      </c>
      <c r="G17" s="31">
        <f>G15-G16</f>
        <v>520</v>
      </c>
      <c r="H17" s="9">
        <v>6</v>
      </c>
      <c r="I17" s="10">
        <f t="shared" si="0"/>
        <v>3120</v>
      </c>
      <c r="J17" s="31">
        <f>J14-G17</f>
        <v>680</v>
      </c>
      <c r="K17" s="22">
        <v>6</v>
      </c>
      <c r="L17" s="10">
        <f t="shared" si="1"/>
        <v>4080</v>
      </c>
      <c r="M17" s="12"/>
    </row>
    <row r="18" spans="2:13" ht="12.75">
      <c r="C18" s="1">
        <v>40603</v>
      </c>
      <c r="D18" s="18">
        <v>1320</v>
      </c>
      <c r="E18" s="19">
        <v>8.1</v>
      </c>
      <c r="F18" s="20">
        <f t="shared" si="2"/>
        <v>10692</v>
      </c>
      <c r="G18" s="32"/>
      <c r="H18" s="19"/>
      <c r="I18" s="20">
        <f t="shared" si="0"/>
        <v>0</v>
      </c>
      <c r="J18" s="33">
        <f>J17</f>
        <v>680</v>
      </c>
      <c r="K18" s="21">
        <v>6</v>
      </c>
      <c r="L18" s="20">
        <f t="shared" si="1"/>
        <v>4080</v>
      </c>
      <c r="M18" s="12"/>
    </row>
    <row r="19" spans="2:13" ht="12.75">
      <c r="C19" s="1"/>
      <c r="D19" s="8"/>
      <c r="E19" s="9"/>
      <c r="F19" s="10">
        <f t="shared" si="2"/>
        <v>0</v>
      </c>
      <c r="G19" s="11"/>
      <c r="H19" s="9"/>
      <c r="I19" s="10">
        <f t="shared" si="0"/>
        <v>0</v>
      </c>
      <c r="J19" s="34">
        <v>1320</v>
      </c>
      <c r="K19" s="22">
        <v>8.1</v>
      </c>
      <c r="L19" s="10">
        <f t="shared" si="1"/>
        <v>10692</v>
      </c>
      <c r="M19" s="12"/>
    </row>
    <row r="20" spans="2:13" ht="15.75">
      <c r="C20" s="1">
        <v>40617</v>
      </c>
      <c r="D20" s="18"/>
      <c r="E20" s="19"/>
      <c r="F20" s="20">
        <f t="shared" si="2"/>
        <v>0</v>
      </c>
      <c r="G20" s="33">
        <v>600</v>
      </c>
      <c r="H20" s="19">
        <v>6</v>
      </c>
      <c r="I20" s="20">
        <f t="shared" si="0"/>
        <v>3600</v>
      </c>
      <c r="J20" s="43">
        <f>J18-G20</f>
        <v>80</v>
      </c>
      <c r="K20" s="21">
        <v>6</v>
      </c>
      <c r="L20" s="20">
        <f t="shared" si="1"/>
        <v>480</v>
      </c>
      <c r="M20" s="35"/>
    </row>
    <row r="21" spans="2:13" ht="12.75">
      <c r="C21" s="1"/>
      <c r="D21" s="8"/>
      <c r="E21" s="9"/>
      <c r="F21" s="10">
        <f t="shared" si="2"/>
        <v>0</v>
      </c>
      <c r="G21" s="11"/>
      <c r="H21" s="9"/>
      <c r="I21" s="10">
        <f t="shared" si="0"/>
        <v>0</v>
      </c>
      <c r="J21" s="47">
        <v>1320</v>
      </c>
      <c r="K21" s="22">
        <v>8.1</v>
      </c>
      <c r="L21" s="10">
        <f t="shared" si="1"/>
        <v>10692</v>
      </c>
    </row>
    <row r="22" spans="2:13" ht="12.75">
      <c r="B22"/>
      <c r="C22" s="1">
        <v>40633</v>
      </c>
      <c r="D22" s="18"/>
      <c r="E22" s="19"/>
      <c r="F22" s="20">
        <f t="shared" si="2"/>
        <v>0</v>
      </c>
      <c r="G22" s="32">
        <v>800</v>
      </c>
      <c r="H22" s="19"/>
      <c r="I22" s="20">
        <f t="shared" si="0"/>
        <v>0</v>
      </c>
      <c r="J22" s="32"/>
      <c r="K22" s="19"/>
      <c r="L22" s="20">
        <f t="shared" si="1"/>
        <v>0</v>
      </c>
      <c r="M22"/>
    </row>
    <row r="23" spans="2:13" ht="12.75">
      <c r="B23"/>
      <c r="C23" s="1"/>
      <c r="D23" s="25"/>
      <c r="E23" s="26"/>
      <c r="F23" s="27">
        <f t="shared" si="2"/>
        <v>0</v>
      </c>
      <c r="G23" s="44">
        <f>J20</f>
        <v>80</v>
      </c>
      <c r="H23" s="26">
        <v>6</v>
      </c>
      <c r="I23" s="27">
        <f t="shared" si="0"/>
        <v>480</v>
      </c>
      <c r="J23" s="36">
        <v>0</v>
      </c>
      <c r="K23" s="30">
        <v>6</v>
      </c>
      <c r="L23" s="27">
        <f t="shared" si="1"/>
        <v>0</v>
      </c>
      <c r="M23"/>
    </row>
    <row r="24" spans="2:13" ht="12.75">
      <c r="B24"/>
      <c r="C24" s="1"/>
      <c r="D24" s="8"/>
      <c r="E24" s="9"/>
      <c r="F24" s="10">
        <f t="shared" si="2"/>
        <v>0</v>
      </c>
      <c r="G24" s="47">
        <f>G22-G23</f>
        <v>720</v>
      </c>
      <c r="H24" s="9">
        <v>8.1</v>
      </c>
      <c r="I24" s="10">
        <f t="shared" si="0"/>
        <v>5832</v>
      </c>
      <c r="J24" s="11">
        <f>J21-G24</f>
        <v>600</v>
      </c>
      <c r="K24" s="22">
        <v>8.1</v>
      </c>
      <c r="L24" s="10">
        <f t="shared" si="1"/>
        <v>4860</v>
      </c>
      <c r="M24"/>
    </row>
    <row r="25" spans="2:13" ht="12.75">
      <c r="B25"/>
      <c r="C25" s="1">
        <v>40634</v>
      </c>
      <c r="D25" s="18">
        <v>1400</v>
      </c>
      <c r="E25" s="19">
        <v>7.05</v>
      </c>
      <c r="F25" s="20">
        <f t="shared" si="2"/>
        <v>9870</v>
      </c>
      <c r="G25" s="18"/>
      <c r="H25" s="19"/>
      <c r="I25" s="20">
        <f t="shared" si="0"/>
        <v>0</v>
      </c>
      <c r="J25" s="45">
        <f>J24</f>
        <v>600</v>
      </c>
      <c r="K25" s="21">
        <v>8.1</v>
      </c>
      <c r="L25" s="20">
        <f t="shared" si="1"/>
        <v>4860</v>
      </c>
      <c r="M25"/>
    </row>
    <row r="26" spans="2:13" ht="12.75">
      <c r="B26"/>
      <c r="C26" s="1"/>
      <c r="D26" s="8"/>
      <c r="E26" s="9"/>
      <c r="F26" s="10">
        <f t="shared" si="2"/>
        <v>0</v>
      </c>
      <c r="G26" s="8"/>
      <c r="H26" s="9"/>
      <c r="I26" s="10">
        <f t="shared" si="0"/>
        <v>0</v>
      </c>
      <c r="J26" s="48">
        <v>1400</v>
      </c>
      <c r="K26" s="22">
        <v>7.05</v>
      </c>
      <c r="L26" s="10">
        <f t="shared" si="1"/>
        <v>9870</v>
      </c>
      <c r="M26"/>
    </row>
    <row r="27" spans="2:13" ht="12.75">
      <c r="B27"/>
      <c r="C27" s="1">
        <v>40648</v>
      </c>
      <c r="D27" s="32"/>
      <c r="E27" s="19"/>
      <c r="F27" s="20">
        <f t="shared" si="2"/>
        <v>0</v>
      </c>
      <c r="G27" s="37">
        <v>700</v>
      </c>
      <c r="H27" s="19"/>
      <c r="I27" s="20">
        <f t="shared" si="0"/>
        <v>0</v>
      </c>
      <c r="J27" s="32"/>
      <c r="K27" s="19"/>
      <c r="L27" s="27">
        <f t="shared" si="1"/>
        <v>0</v>
      </c>
      <c r="M27"/>
    </row>
    <row r="28" spans="2:13" ht="12.75">
      <c r="B28"/>
      <c r="C28" s="1"/>
      <c r="D28" s="28"/>
      <c r="E28" s="26"/>
      <c r="F28" s="27">
        <f t="shared" si="2"/>
        <v>0</v>
      </c>
      <c r="G28" s="46">
        <f>J25</f>
        <v>600</v>
      </c>
      <c r="H28" s="26">
        <v>8.1</v>
      </c>
      <c r="I28" s="27">
        <f t="shared" si="0"/>
        <v>4860</v>
      </c>
      <c r="J28" s="28">
        <v>0</v>
      </c>
      <c r="K28" s="26">
        <v>8.1</v>
      </c>
      <c r="L28" s="27">
        <f t="shared" si="1"/>
        <v>0</v>
      </c>
      <c r="M28"/>
    </row>
    <row r="29" spans="2:13" ht="12.75">
      <c r="B29"/>
      <c r="C29" s="1"/>
      <c r="D29" s="11"/>
      <c r="E29" s="9"/>
      <c r="F29" s="10">
        <f t="shared" si="2"/>
        <v>0</v>
      </c>
      <c r="G29" s="47">
        <f>G27-G28</f>
        <v>100</v>
      </c>
      <c r="H29" s="9">
        <v>7.05</v>
      </c>
      <c r="I29" s="10">
        <f t="shared" si="0"/>
        <v>705</v>
      </c>
      <c r="J29" s="11">
        <f>J26-G29</f>
        <v>1300</v>
      </c>
      <c r="K29" s="9">
        <v>7.05</v>
      </c>
      <c r="L29" s="10">
        <f t="shared" si="1"/>
        <v>9165</v>
      </c>
      <c r="M29"/>
    </row>
    <row r="30" spans="2:13" ht="12.75">
      <c r="B30"/>
      <c r="C30" s="13">
        <v>40663</v>
      </c>
      <c r="D30" s="38"/>
      <c r="E30" s="15"/>
      <c r="F30" s="16">
        <f t="shared" si="2"/>
        <v>0</v>
      </c>
      <c r="G30" s="38">
        <v>700</v>
      </c>
      <c r="H30" s="15">
        <v>7.05</v>
      </c>
      <c r="I30" s="16">
        <f t="shared" si="0"/>
        <v>4935</v>
      </c>
      <c r="J30" s="49">
        <f>J29-G30</f>
        <v>600</v>
      </c>
      <c r="K30" s="17">
        <v>7.05</v>
      </c>
      <c r="L30" s="16">
        <f t="shared" si="1"/>
        <v>4230</v>
      </c>
      <c r="M30"/>
    </row>
    <row r="31" spans="2:13" ht="18">
      <c r="B31"/>
      <c r="C31" s="39" t="s">
        <v>10</v>
      </c>
      <c r="D31" s="40"/>
      <c r="E31" s="40"/>
      <c r="F31" s="41">
        <f>SUM(F9:F30)</f>
        <v>27762</v>
      </c>
      <c r="G31" s="40"/>
      <c r="H31" s="40"/>
      <c r="I31" s="42">
        <f>SUM(I9:I30)</f>
        <v>33532</v>
      </c>
      <c r="J31" s="40"/>
      <c r="K31" s="40"/>
      <c r="L31" s="41">
        <f>SUM(L8:L30)</f>
        <v>103909</v>
      </c>
      <c r="M31"/>
    </row>
    <row r="32" spans="2:13" ht="12.75">
      <c r="B32"/>
      <c r="D32"/>
      <c r="E32"/>
      <c r="F32"/>
      <c r="G32"/>
      <c r="H32"/>
      <c r="I32"/>
      <c r="J32"/>
      <c r="K32"/>
      <c r="L32"/>
      <c r="M32"/>
    </row>
    <row r="33" spans="2:13" ht="18.75">
      <c r="B33" s="5" t="s">
        <v>11</v>
      </c>
      <c r="C33"/>
    </row>
    <row r="34" spans="2:13" ht="12.75">
      <c r="C34" s="55"/>
      <c r="D34" s="56" t="s">
        <v>17</v>
      </c>
      <c r="E34" s="57"/>
      <c r="F34" s="58"/>
      <c r="G34" s="56" t="s">
        <v>18</v>
      </c>
      <c r="H34" s="57"/>
      <c r="I34" s="58"/>
      <c r="J34" s="56" t="s">
        <v>19</v>
      </c>
      <c r="K34" s="57"/>
      <c r="L34" s="58"/>
      <c r="M34" s="55" t="s">
        <v>20</v>
      </c>
    </row>
    <row r="35" spans="2:13" ht="12.75">
      <c r="C35" s="59" t="s">
        <v>21</v>
      </c>
      <c r="D35" s="60"/>
      <c r="E35" s="61"/>
      <c r="F35" s="51"/>
      <c r="G35" s="60"/>
      <c r="H35" s="61"/>
      <c r="I35" s="51"/>
      <c r="J35" s="60">
        <v>2000</v>
      </c>
      <c r="K35" s="61">
        <v>5</v>
      </c>
      <c r="L35" s="51">
        <f>J35*K35</f>
        <v>10000</v>
      </c>
      <c r="M35" s="50">
        <f>L35</f>
        <v>10000</v>
      </c>
    </row>
    <row r="36" spans="2:13" ht="12.75">
      <c r="C36" s="62" t="s">
        <v>22</v>
      </c>
      <c r="D36" s="63"/>
      <c r="E36" s="64"/>
      <c r="F36" s="65">
        <f>D36*E36</f>
        <v>0</v>
      </c>
      <c r="G36" s="63">
        <v>500</v>
      </c>
      <c r="H36" s="64">
        <v>5</v>
      </c>
      <c r="I36" s="65">
        <f>G36*H36</f>
        <v>2500</v>
      </c>
      <c r="J36" s="63">
        <f>J35-G36</f>
        <v>1500</v>
      </c>
      <c r="K36" s="64">
        <v>5</v>
      </c>
      <c r="L36" s="65">
        <f t="shared" ref="L36:L54" si="3">J36*K36</f>
        <v>7500</v>
      </c>
      <c r="M36" s="54">
        <f>L36</f>
        <v>7500</v>
      </c>
    </row>
    <row r="37" spans="2:13" ht="12.75">
      <c r="C37" s="62" t="s">
        <v>23</v>
      </c>
      <c r="D37" s="63"/>
      <c r="E37" s="64"/>
      <c r="F37" s="65">
        <f>D37*E37</f>
        <v>0</v>
      </c>
      <c r="G37" s="63">
        <v>700</v>
      </c>
      <c r="H37" s="64">
        <v>5</v>
      </c>
      <c r="I37" s="65">
        <f t="shared" ref="I37:I54" si="4">G37*H37</f>
        <v>3500</v>
      </c>
      <c r="J37" s="63">
        <f>J36-G37</f>
        <v>800</v>
      </c>
      <c r="K37" s="64">
        <v>5</v>
      </c>
      <c r="L37" s="65">
        <f t="shared" si="3"/>
        <v>4000</v>
      </c>
      <c r="M37" s="54">
        <f t="shared" ref="M37:M54" si="5">L37</f>
        <v>4000</v>
      </c>
    </row>
    <row r="38" spans="2:13" ht="12.75">
      <c r="C38" s="66" t="s">
        <v>24</v>
      </c>
      <c r="D38" s="67">
        <v>1200</v>
      </c>
      <c r="E38" s="68">
        <v>6</v>
      </c>
      <c r="F38" s="69">
        <f t="shared" ref="F38" si="6">D38*E38</f>
        <v>7200</v>
      </c>
      <c r="G38" s="67"/>
      <c r="H38" s="68"/>
      <c r="I38" s="69">
        <f t="shared" si="4"/>
        <v>0</v>
      </c>
      <c r="J38" s="67">
        <v>1200</v>
      </c>
      <c r="K38" s="68">
        <v>6</v>
      </c>
      <c r="L38" s="69">
        <f>J38*K38</f>
        <v>7200</v>
      </c>
      <c r="M38" s="70">
        <f>L38+L39</f>
        <v>11200</v>
      </c>
    </row>
    <row r="39" spans="2:13" ht="12.75">
      <c r="C39" s="71"/>
      <c r="D39" s="72"/>
      <c r="E39" s="73"/>
      <c r="F39" s="53"/>
      <c r="G39" s="72"/>
      <c r="H39" s="73"/>
      <c r="I39" s="53">
        <f t="shared" si="4"/>
        <v>0</v>
      </c>
      <c r="J39" s="72">
        <v>800</v>
      </c>
      <c r="K39" s="73">
        <v>5</v>
      </c>
      <c r="L39" s="53">
        <f>J39*K39</f>
        <v>4000</v>
      </c>
      <c r="M39" s="52"/>
    </row>
    <row r="40" spans="2:13" ht="12.75">
      <c r="C40" s="66" t="s">
        <v>25</v>
      </c>
      <c r="D40" s="67"/>
      <c r="E40" s="68"/>
      <c r="F40" s="69">
        <f t="shared" ref="F40" si="7">D40*E40</f>
        <v>0</v>
      </c>
      <c r="G40" s="67">
        <v>600</v>
      </c>
      <c r="H40" s="68">
        <v>6</v>
      </c>
      <c r="I40" s="69">
        <f t="shared" si="4"/>
        <v>3600</v>
      </c>
      <c r="J40" s="74">
        <f>J38-G40</f>
        <v>600</v>
      </c>
      <c r="K40" s="68">
        <v>6</v>
      </c>
      <c r="L40" s="69">
        <f t="shared" si="3"/>
        <v>3600</v>
      </c>
      <c r="M40" s="70">
        <f>L40+L41</f>
        <v>7600</v>
      </c>
    </row>
    <row r="41" spans="2:13" ht="12.75">
      <c r="C41" s="71"/>
      <c r="D41" s="72"/>
      <c r="E41" s="73"/>
      <c r="F41" s="53"/>
      <c r="G41" s="72"/>
      <c r="H41" s="73"/>
      <c r="I41" s="53">
        <f t="shared" si="4"/>
        <v>0</v>
      </c>
      <c r="J41" s="72">
        <v>800</v>
      </c>
      <c r="K41" s="73">
        <v>5</v>
      </c>
      <c r="L41" s="53">
        <f t="shared" si="3"/>
        <v>4000</v>
      </c>
      <c r="M41" s="52"/>
    </row>
    <row r="42" spans="2:13" ht="12.75">
      <c r="C42" s="66" t="s">
        <v>26</v>
      </c>
      <c r="D42" s="67"/>
      <c r="E42" s="68"/>
      <c r="F42" s="69">
        <f t="shared" ref="F42" si="8">D42*E42</f>
        <v>0</v>
      </c>
      <c r="G42" s="74">
        <v>600</v>
      </c>
      <c r="H42" s="68">
        <v>6</v>
      </c>
      <c r="I42" s="69">
        <f t="shared" si="4"/>
        <v>3600</v>
      </c>
      <c r="J42" s="67">
        <f>J41-G43</f>
        <v>680</v>
      </c>
      <c r="K42" s="68">
        <v>5</v>
      </c>
      <c r="L42" s="69">
        <f t="shared" si="3"/>
        <v>3400</v>
      </c>
      <c r="M42" s="70">
        <f>L42+L43</f>
        <v>3400</v>
      </c>
    </row>
    <row r="43" spans="2:13" ht="12.75">
      <c r="C43" s="71"/>
      <c r="D43" s="72"/>
      <c r="E43" s="73"/>
      <c r="F43" s="53"/>
      <c r="G43" s="72">
        <v>120</v>
      </c>
      <c r="H43" s="73">
        <v>5</v>
      </c>
      <c r="I43" s="53">
        <f t="shared" si="4"/>
        <v>600</v>
      </c>
      <c r="J43" s="72"/>
      <c r="K43" s="73"/>
      <c r="L43" s="53">
        <f t="shared" si="3"/>
        <v>0</v>
      </c>
      <c r="M43" s="52"/>
    </row>
    <row r="44" spans="2:13" ht="12.75">
      <c r="C44" s="66" t="s">
        <v>27</v>
      </c>
      <c r="D44" s="67">
        <v>1320</v>
      </c>
      <c r="E44" s="68">
        <v>8.1</v>
      </c>
      <c r="F44" s="69">
        <f t="shared" ref="F44" si="9">D44*E44</f>
        <v>10692</v>
      </c>
      <c r="G44" s="67"/>
      <c r="H44" s="68"/>
      <c r="I44" s="69">
        <f t="shared" si="4"/>
        <v>0</v>
      </c>
      <c r="J44" s="67">
        <v>1320</v>
      </c>
      <c r="K44" s="68">
        <v>8.1</v>
      </c>
      <c r="L44" s="69">
        <f t="shared" si="3"/>
        <v>10692</v>
      </c>
      <c r="M44" s="70">
        <f>L44+L45</f>
        <v>14092</v>
      </c>
    </row>
    <row r="45" spans="2:13" ht="12.75">
      <c r="C45" s="71"/>
      <c r="D45" s="72"/>
      <c r="E45" s="73"/>
      <c r="F45" s="53"/>
      <c r="G45" s="72"/>
      <c r="H45" s="73"/>
      <c r="I45" s="53">
        <f t="shared" si="4"/>
        <v>0</v>
      </c>
      <c r="J45" s="72">
        <v>680</v>
      </c>
      <c r="K45" s="73">
        <v>5</v>
      </c>
      <c r="L45" s="53">
        <f t="shared" si="3"/>
        <v>3400</v>
      </c>
      <c r="M45" s="52"/>
    </row>
    <row r="46" spans="2:13" ht="12.75">
      <c r="C46" s="66" t="s">
        <v>28</v>
      </c>
      <c r="D46" s="67"/>
      <c r="E46" s="68"/>
      <c r="F46" s="69">
        <f t="shared" ref="F46" si="10">D46*E46</f>
        <v>0</v>
      </c>
      <c r="G46" s="67">
        <v>600</v>
      </c>
      <c r="H46" s="68">
        <v>8.1</v>
      </c>
      <c r="I46" s="69">
        <f t="shared" si="4"/>
        <v>4860</v>
      </c>
      <c r="J46" s="74">
        <f>J44-G46</f>
        <v>720</v>
      </c>
      <c r="K46" s="68">
        <v>8.1</v>
      </c>
      <c r="L46" s="69">
        <f t="shared" si="3"/>
        <v>5832</v>
      </c>
      <c r="M46" s="70">
        <f>L46+L47</f>
        <v>9232</v>
      </c>
    </row>
    <row r="47" spans="2:13" ht="12.75">
      <c r="C47" s="71"/>
      <c r="D47" s="72"/>
      <c r="E47" s="73"/>
      <c r="F47" s="53"/>
      <c r="G47" s="72"/>
      <c r="H47" s="73"/>
      <c r="I47" s="53">
        <f t="shared" si="4"/>
        <v>0</v>
      </c>
      <c r="J47" s="72">
        <v>680</v>
      </c>
      <c r="K47" s="73">
        <v>5</v>
      </c>
      <c r="L47" s="53">
        <f t="shared" si="3"/>
        <v>3400</v>
      </c>
      <c r="M47" s="52"/>
    </row>
    <row r="48" spans="2:13" ht="12.75">
      <c r="C48" s="66" t="s">
        <v>29</v>
      </c>
      <c r="D48" s="67"/>
      <c r="E48" s="68"/>
      <c r="F48" s="69">
        <f t="shared" ref="F48" si="11">D48*E48</f>
        <v>0</v>
      </c>
      <c r="G48" s="74">
        <v>720</v>
      </c>
      <c r="H48" s="68">
        <v>8.1</v>
      </c>
      <c r="I48" s="69">
        <f t="shared" si="4"/>
        <v>5832</v>
      </c>
      <c r="J48" s="67">
        <f>J47-G49</f>
        <v>600</v>
      </c>
      <c r="K48" s="68">
        <v>5</v>
      </c>
      <c r="L48" s="69">
        <f t="shared" si="3"/>
        <v>3000</v>
      </c>
      <c r="M48" s="70">
        <f>L48+L49</f>
        <v>3000</v>
      </c>
    </row>
    <row r="49" spans="2:13" ht="12.75">
      <c r="C49" s="71"/>
      <c r="D49" s="72"/>
      <c r="E49" s="73"/>
      <c r="F49" s="53"/>
      <c r="G49" s="72">
        <v>80</v>
      </c>
      <c r="H49" s="73">
        <v>5</v>
      </c>
      <c r="I49" s="53">
        <f t="shared" si="4"/>
        <v>400</v>
      </c>
      <c r="J49" s="72"/>
      <c r="K49" s="73"/>
      <c r="L49" s="53">
        <f t="shared" si="3"/>
        <v>0</v>
      </c>
      <c r="M49" s="52"/>
    </row>
    <row r="50" spans="2:13" ht="12.75">
      <c r="C50" s="66" t="s">
        <v>30</v>
      </c>
      <c r="D50" s="67">
        <v>1400</v>
      </c>
      <c r="E50" s="68">
        <v>7.05</v>
      </c>
      <c r="F50" s="69">
        <f t="shared" ref="F50" si="12">D50*E50</f>
        <v>9870</v>
      </c>
      <c r="G50" s="67"/>
      <c r="H50" s="68"/>
      <c r="I50" s="69">
        <f t="shared" si="4"/>
        <v>0</v>
      </c>
      <c r="J50" s="67">
        <v>1400</v>
      </c>
      <c r="K50" s="68">
        <v>7.05</v>
      </c>
      <c r="L50" s="69">
        <f t="shared" si="3"/>
        <v>9870</v>
      </c>
      <c r="M50" s="70">
        <f>L50+L51</f>
        <v>12870</v>
      </c>
    </row>
    <row r="51" spans="2:13" ht="12.75">
      <c r="C51" s="71"/>
      <c r="D51" s="72"/>
      <c r="E51" s="73"/>
      <c r="F51" s="53"/>
      <c r="G51" s="60"/>
      <c r="H51" s="61"/>
      <c r="I51" s="51">
        <f t="shared" si="4"/>
        <v>0</v>
      </c>
      <c r="J51" s="72">
        <v>600</v>
      </c>
      <c r="K51" s="73">
        <v>5</v>
      </c>
      <c r="L51" s="53">
        <f t="shared" si="3"/>
        <v>3000</v>
      </c>
      <c r="M51" s="52"/>
    </row>
    <row r="52" spans="2:13" ht="12.75">
      <c r="C52" s="66" t="s">
        <v>31</v>
      </c>
      <c r="D52" s="67"/>
      <c r="E52" s="68"/>
      <c r="F52" s="69">
        <f t="shared" ref="F52" si="13">D52*E52</f>
        <v>0</v>
      </c>
      <c r="G52" s="67">
        <v>700</v>
      </c>
      <c r="H52" s="68">
        <v>7.05</v>
      </c>
      <c r="I52" s="69">
        <f t="shared" si="4"/>
        <v>4935</v>
      </c>
      <c r="J52" s="75">
        <f>J50-G52</f>
        <v>700</v>
      </c>
      <c r="K52" s="68">
        <v>7.05</v>
      </c>
      <c r="L52" s="69">
        <f t="shared" si="3"/>
        <v>4935</v>
      </c>
      <c r="M52" s="70">
        <f>L52+L53</f>
        <v>7935</v>
      </c>
    </row>
    <row r="53" spans="2:13" ht="12.75">
      <c r="C53" s="71"/>
      <c r="D53" s="72"/>
      <c r="E53" s="73"/>
      <c r="F53" s="53"/>
      <c r="G53" s="72"/>
      <c r="H53" s="73"/>
      <c r="I53" s="53">
        <f t="shared" si="4"/>
        <v>0</v>
      </c>
      <c r="J53" s="73">
        <v>600</v>
      </c>
      <c r="K53" s="73">
        <v>5</v>
      </c>
      <c r="L53" s="53">
        <f t="shared" si="3"/>
        <v>3000</v>
      </c>
      <c r="M53" s="52"/>
    </row>
    <row r="54" spans="2:13" ht="12.75">
      <c r="C54" s="71" t="s">
        <v>32</v>
      </c>
      <c r="D54" s="72"/>
      <c r="E54" s="73"/>
      <c r="F54" s="53">
        <f t="shared" ref="F54" si="14">D54*E54</f>
        <v>0</v>
      </c>
      <c r="G54" s="76">
        <v>700</v>
      </c>
      <c r="H54" s="73">
        <v>7.05</v>
      </c>
      <c r="I54" s="53">
        <f t="shared" si="4"/>
        <v>4935</v>
      </c>
      <c r="J54" s="72">
        <v>600</v>
      </c>
      <c r="K54" s="73">
        <v>5</v>
      </c>
      <c r="L54" s="53">
        <f t="shared" si="3"/>
        <v>3000</v>
      </c>
      <c r="M54" s="52">
        <f t="shared" si="5"/>
        <v>3000</v>
      </c>
    </row>
    <row r="55" spans="2:13" ht="12.75">
      <c r="C55"/>
    </row>
    <row r="56" spans="2:13" ht="18.75">
      <c r="B56" s="5" t="s">
        <v>12</v>
      </c>
    </row>
    <row r="57" spans="2:13" ht="12.75">
      <c r="C57" s="6" t="s">
        <v>2</v>
      </c>
      <c r="D57" s="2" t="s">
        <v>3</v>
      </c>
      <c r="E57" s="2"/>
      <c r="F57" s="2"/>
      <c r="G57" s="2" t="s">
        <v>4</v>
      </c>
      <c r="H57" s="2"/>
      <c r="I57" s="2"/>
      <c r="J57" s="2" t="s">
        <v>5</v>
      </c>
      <c r="K57" s="2"/>
      <c r="L57" s="2"/>
      <c r="M57" s="6" t="s">
        <v>6</v>
      </c>
    </row>
    <row r="58" spans="2:13" ht="12.75">
      <c r="C58" s="6"/>
      <c r="D58" s="7" t="s">
        <v>7</v>
      </c>
      <c r="E58" s="7" t="s">
        <v>8</v>
      </c>
      <c r="F58" s="7" t="s">
        <v>9</v>
      </c>
      <c r="G58" s="7" t="s">
        <v>7</v>
      </c>
      <c r="H58" s="7" t="s">
        <v>8</v>
      </c>
      <c r="I58" s="7" t="s">
        <v>9</v>
      </c>
      <c r="J58" s="7" t="s">
        <v>7</v>
      </c>
      <c r="K58" s="7" t="s">
        <v>8</v>
      </c>
      <c r="L58" s="7" t="s">
        <v>9</v>
      </c>
      <c r="M58" s="7"/>
    </row>
    <row r="59" spans="2:13" ht="12.75">
      <c r="C59" s="6"/>
      <c r="D59" s="6"/>
      <c r="E59" s="12"/>
      <c r="F59" s="12"/>
      <c r="G59" s="6"/>
      <c r="H59" s="12"/>
      <c r="I59" s="12"/>
      <c r="J59" s="6">
        <v>2000</v>
      </c>
      <c r="K59" s="12">
        <v>5</v>
      </c>
      <c r="L59" s="12">
        <v>10000</v>
      </c>
      <c r="M59" s="12">
        <v>100000</v>
      </c>
    </row>
    <row r="60" spans="2:13" ht="12.75">
      <c r="C60" s="13">
        <v>40558</v>
      </c>
      <c r="D60" s="6"/>
      <c r="E60" s="12"/>
      <c r="F60" s="12"/>
      <c r="G60" s="6">
        <v>500</v>
      </c>
      <c r="H60" s="12">
        <f>K59</f>
        <v>5</v>
      </c>
      <c r="I60" s="12">
        <f>G60*H60</f>
        <v>2500</v>
      </c>
      <c r="J60" s="6">
        <f>J59-G60</f>
        <v>1500</v>
      </c>
      <c r="K60" s="12">
        <v>5</v>
      </c>
      <c r="L60" s="12">
        <f t="shared" ref="L60:L70" si="15">J60*K60</f>
        <v>7500</v>
      </c>
      <c r="M60" s="12">
        <f t="shared" ref="M60:M70" si="16">L60</f>
        <v>7500</v>
      </c>
    </row>
    <row r="61" spans="2:13" ht="12.75">
      <c r="C61" s="13">
        <v>40574</v>
      </c>
      <c r="D61" s="6"/>
      <c r="E61" s="12"/>
      <c r="F61" s="12"/>
      <c r="G61" s="6">
        <v>700</v>
      </c>
      <c r="H61" s="12">
        <f>K60</f>
        <v>5</v>
      </c>
      <c r="I61" s="12">
        <f>G61*H61</f>
        <v>3500</v>
      </c>
      <c r="J61" s="6">
        <f>J60-G61</f>
        <v>800</v>
      </c>
      <c r="K61" s="12">
        <v>5</v>
      </c>
      <c r="L61" s="12">
        <f t="shared" si="15"/>
        <v>4000</v>
      </c>
      <c r="M61" s="12">
        <f t="shared" si="16"/>
        <v>4000</v>
      </c>
    </row>
    <row r="62" spans="2:13" ht="12.75">
      <c r="C62" s="13">
        <v>40575</v>
      </c>
      <c r="D62" s="6">
        <v>1200</v>
      </c>
      <c r="E62" s="12">
        <v>6</v>
      </c>
      <c r="F62" s="12">
        <f>D62*E62</f>
        <v>7200</v>
      </c>
      <c r="G62" s="6"/>
      <c r="H62" s="12"/>
      <c r="I62" s="12"/>
      <c r="J62" s="6">
        <f>J61+D62</f>
        <v>2000</v>
      </c>
      <c r="K62" s="12">
        <f>(M61+F62)/(J61+D62)</f>
        <v>5.6</v>
      </c>
      <c r="L62" s="12">
        <f t="shared" si="15"/>
        <v>11200</v>
      </c>
      <c r="M62" s="12">
        <f t="shared" si="16"/>
        <v>11200</v>
      </c>
    </row>
    <row r="63" spans="2:13" ht="12.75">
      <c r="C63" s="13">
        <v>40589</v>
      </c>
      <c r="D63" s="6"/>
      <c r="E63" s="12"/>
      <c r="F63" s="12"/>
      <c r="G63" s="6">
        <v>600</v>
      </c>
      <c r="H63" s="12">
        <f>K62</f>
        <v>5.6</v>
      </c>
      <c r="I63" s="12">
        <f>G63*H63</f>
        <v>3360</v>
      </c>
      <c r="J63" s="6">
        <f>J62-G63</f>
        <v>1400</v>
      </c>
      <c r="K63" s="12">
        <f>K62</f>
        <v>5.6</v>
      </c>
      <c r="L63" s="12">
        <f t="shared" si="15"/>
        <v>7839.9999999999991</v>
      </c>
      <c r="M63" s="12">
        <f t="shared" si="16"/>
        <v>7839.9999999999991</v>
      </c>
    </row>
    <row r="64" spans="2:13" ht="12.75">
      <c r="C64" s="13">
        <v>40602</v>
      </c>
      <c r="D64" s="6"/>
      <c r="E64" s="12"/>
      <c r="F64" s="12"/>
      <c r="G64" s="6">
        <v>720</v>
      </c>
      <c r="H64" s="12">
        <f>K63</f>
        <v>5.6</v>
      </c>
      <c r="I64" s="12">
        <f>G64*H64</f>
        <v>4031.9999999999995</v>
      </c>
      <c r="J64" s="6">
        <f>J63-G64</f>
        <v>680</v>
      </c>
      <c r="K64" s="12">
        <v>5.6</v>
      </c>
      <c r="L64" s="12">
        <f t="shared" si="15"/>
        <v>3807.9999999999995</v>
      </c>
      <c r="M64" s="12">
        <f t="shared" si="16"/>
        <v>3807.9999999999995</v>
      </c>
    </row>
    <row r="65" spans="2:13" ht="12.75">
      <c r="C65" s="13">
        <v>40603</v>
      </c>
      <c r="D65" s="6">
        <v>1320</v>
      </c>
      <c r="E65" s="12">
        <v>8.1</v>
      </c>
      <c r="F65" s="12">
        <f>D65*E65</f>
        <v>10692</v>
      </c>
      <c r="G65" s="6"/>
      <c r="H65" s="12"/>
      <c r="I65" s="12"/>
      <c r="J65" s="6">
        <f>J64+D65</f>
        <v>2000</v>
      </c>
      <c r="K65" s="12">
        <f>(M64+F65)/(J64+D65)</f>
        <v>7.25</v>
      </c>
      <c r="L65" s="12">
        <f t="shared" si="15"/>
        <v>14500</v>
      </c>
      <c r="M65" s="12">
        <f t="shared" si="16"/>
        <v>14500</v>
      </c>
    </row>
    <row r="66" spans="2:13" ht="12.75">
      <c r="C66" s="13">
        <v>40617</v>
      </c>
      <c r="D66" s="6"/>
      <c r="E66" s="12"/>
      <c r="F66" s="12"/>
      <c r="G66" s="6">
        <v>600</v>
      </c>
      <c r="H66" s="12">
        <f>K65</f>
        <v>7.25</v>
      </c>
      <c r="I66" s="12">
        <f>G66*H66</f>
        <v>4350</v>
      </c>
      <c r="J66" s="6">
        <f>J65-G66</f>
        <v>1400</v>
      </c>
      <c r="K66" s="12">
        <f>K65</f>
        <v>7.25</v>
      </c>
      <c r="L66" s="12">
        <f t="shared" si="15"/>
        <v>10150</v>
      </c>
      <c r="M66" s="12">
        <f t="shared" si="16"/>
        <v>10150</v>
      </c>
    </row>
    <row r="67" spans="2:13" ht="12.75">
      <c r="C67" s="13">
        <v>40633</v>
      </c>
      <c r="D67" s="6"/>
      <c r="E67" s="12"/>
      <c r="F67" s="12"/>
      <c r="G67" s="6">
        <v>800</v>
      </c>
      <c r="H67" s="12">
        <f>K66</f>
        <v>7.25</v>
      </c>
      <c r="I67" s="12">
        <f>G67*H67</f>
        <v>5800</v>
      </c>
      <c r="J67" s="6">
        <f>J66-G67</f>
        <v>600</v>
      </c>
      <c r="K67" s="12">
        <f>K66</f>
        <v>7.25</v>
      </c>
      <c r="L67" s="12">
        <f t="shared" si="15"/>
        <v>4350</v>
      </c>
      <c r="M67" s="12">
        <f t="shared" si="16"/>
        <v>4350</v>
      </c>
    </row>
    <row r="68" spans="2:13" ht="12.75">
      <c r="C68" s="13">
        <v>40634</v>
      </c>
      <c r="D68" s="6">
        <v>1400</v>
      </c>
      <c r="E68" s="12">
        <v>7.05</v>
      </c>
      <c r="F68" s="12">
        <f>D68*E68</f>
        <v>9870</v>
      </c>
      <c r="G68" s="6"/>
      <c r="H68" s="12"/>
      <c r="I68" s="12"/>
      <c r="J68" s="6">
        <f>J67+D68</f>
        <v>2000</v>
      </c>
      <c r="K68" s="12">
        <f>(M67+F68)/(J67+D68)</f>
        <v>7.11</v>
      </c>
      <c r="L68" s="12">
        <f t="shared" si="15"/>
        <v>14220</v>
      </c>
      <c r="M68" s="12">
        <f t="shared" si="16"/>
        <v>14220</v>
      </c>
    </row>
    <row r="69" spans="2:13" ht="12.75">
      <c r="C69" s="13">
        <v>40648</v>
      </c>
      <c r="D69" s="6"/>
      <c r="E69" s="12"/>
      <c r="F69" s="12"/>
      <c r="G69" s="6">
        <v>700</v>
      </c>
      <c r="H69" s="12">
        <f>K68</f>
        <v>7.11</v>
      </c>
      <c r="I69" s="12">
        <f>G69*H69</f>
        <v>4977</v>
      </c>
      <c r="J69" s="6">
        <f>J68-G69</f>
        <v>1300</v>
      </c>
      <c r="K69" s="12">
        <f>K68</f>
        <v>7.11</v>
      </c>
      <c r="L69" s="12">
        <f t="shared" si="15"/>
        <v>9243</v>
      </c>
      <c r="M69" s="12">
        <f t="shared" si="16"/>
        <v>9243</v>
      </c>
    </row>
    <row r="70" spans="2:13" ht="12.75">
      <c r="C70" s="13">
        <v>40663</v>
      </c>
      <c r="D70" s="6"/>
      <c r="E70" s="12"/>
      <c r="F70" s="12"/>
      <c r="G70" s="6">
        <v>700</v>
      </c>
      <c r="H70" s="12">
        <f>K69</f>
        <v>7.11</v>
      </c>
      <c r="I70" s="12">
        <f>G70*H70</f>
        <v>4977</v>
      </c>
      <c r="J70" s="6">
        <f>J69-G70</f>
        <v>600</v>
      </c>
      <c r="K70" s="12">
        <f>K69</f>
        <v>7.11</v>
      </c>
      <c r="L70" s="12">
        <f t="shared" si="15"/>
        <v>4266</v>
      </c>
      <c r="M70" s="12">
        <f t="shared" si="16"/>
        <v>4266</v>
      </c>
    </row>
    <row r="71" spans="2:13" ht="15.75">
      <c r="C71" s="39" t="s">
        <v>10</v>
      </c>
      <c r="D71" s="39"/>
      <c r="E71" s="35"/>
      <c r="F71" s="35">
        <f>SUM(F60:F70)</f>
        <v>27762</v>
      </c>
      <c r="G71" s="39"/>
      <c r="H71" s="35"/>
      <c r="I71" s="35">
        <f>SUM(I60:I70)</f>
        <v>33496</v>
      </c>
      <c r="J71" s="39"/>
      <c r="K71" s="35"/>
      <c r="L71" s="35">
        <f>SUM(L59:L70)</f>
        <v>101077</v>
      </c>
      <c r="M71" s="35">
        <f>SUM(M59:M70)</f>
        <v>191077</v>
      </c>
    </row>
    <row r="72" spans="2:13" ht="12.75"/>
    <row r="73" spans="2:13" ht="12.75"/>
    <row r="74" spans="2:13" ht="12.75">
      <c r="C74" s="3" t="s">
        <v>12</v>
      </c>
      <c r="D74" s="3" t="s">
        <v>1</v>
      </c>
      <c r="E74" s="3" t="s">
        <v>11</v>
      </c>
    </row>
    <row r="75" spans="2:13">
      <c r="B75" s="3" t="s">
        <v>13</v>
      </c>
      <c r="C75" s="3">
        <v>55000</v>
      </c>
      <c r="D75" s="3">
        <v>55000</v>
      </c>
      <c r="E75" s="3">
        <v>55000</v>
      </c>
    </row>
    <row r="76" spans="2:13">
      <c r="B76" s="3" t="s">
        <v>14</v>
      </c>
      <c r="C76" s="3">
        <v>-33496</v>
      </c>
      <c r="D76" s="3">
        <v>-33532</v>
      </c>
      <c r="E76" s="3">
        <v>-34762</v>
      </c>
    </row>
    <row r="77" spans="2:13">
      <c r="B77" s="3" t="s">
        <v>15</v>
      </c>
      <c r="C77" s="3">
        <v>-19500</v>
      </c>
      <c r="D77" s="3">
        <v>-19500</v>
      </c>
      <c r="E77" s="3">
        <v>-19500</v>
      </c>
    </row>
    <row r="78" spans="2:13">
      <c r="B78" s="3" t="s">
        <v>16</v>
      </c>
      <c r="C78" s="3">
        <v>2004</v>
      </c>
      <c r="D78" s="3">
        <v>1968</v>
      </c>
      <c r="E78" s="3">
        <v>738</v>
      </c>
    </row>
  </sheetData>
  <mergeCells count="17">
    <mergeCell ref="C27:C29"/>
    <mergeCell ref="D57:F57"/>
    <mergeCell ref="G57:I57"/>
    <mergeCell ref="J57:L57"/>
    <mergeCell ref="D34:F34"/>
    <mergeCell ref="G34:I34"/>
    <mergeCell ref="J34:L34"/>
    <mergeCell ref="C15:C17"/>
    <mergeCell ref="C18:C19"/>
    <mergeCell ref="C20:C21"/>
    <mergeCell ref="C22:C24"/>
    <mergeCell ref="C25:C26"/>
    <mergeCell ref="D6:F6"/>
    <mergeCell ref="G6:I6"/>
    <mergeCell ref="J6:L6"/>
    <mergeCell ref="C11:C12"/>
    <mergeCell ref="C13:C14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zoomScaleNormal="100" zoomScalePageLayoutView="60" workbookViewId="0"/>
  </sheetViews>
  <sheetFormatPr baseColWidth="10" defaultRowHeight="15"/>
  <cols>
    <col min="1" max="1025" width="10.5703125" style="3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MK1"/>
  <sheetViews>
    <sheetView zoomScaleNormal="100" zoomScalePageLayoutView="60" workbookViewId="0"/>
  </sheetViews>
  <sheetFormatPr baseColWidth="10" defaultRowHeight="15"/>
  <cols>
    <col min="1" max="1025" width="10.5703125" style="3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OpenOffice.org/3.2$Linux OpenOffice.org_project/320m19$Build-9505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modified xsi:type="dcterms:W3CDTF">2011-04-05T22:03:07Z</dcterms:modified>
</cp:coreProperties>
</file>