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45" windowWidth="13935" windowHeight="864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D34" i="1"/>
  <c r="D31"/>
  <c r="D30"/>
  <c r="C30"/>
  <c r="D27"/>
  <c r="D26"/>
  <c r="C26"/>
  <c r="D23"/>
  <c r="F15"/>
  <c r="E15"/>
  <c r="D15"/>
  <c r="E11"/>
  <c r="D11"/>
  <c r="D12"/>
  <c r="E12"/>
  <c r="F12"/>
  <c r="C12"/>
  <c r="C10"/>
  <c r="D10"/>
  <c r="E10"/>
  <c r="F10"/>
  <c r="B10"/>
  <c r="E9"/>
  <c r="D9"/>
  <c r="F9"/>
  <c r="C9"/>
  <c r="B8"/>
  <c r="C8"/>
  <c r="D8"/>
  <c r="E8"/>
  <c r="F8"/>
  <c r="A8"/>
  <c r="G7"/>
  <c r="G8"/>
  <c r="G9"/>
  <c r="G10"/>
  <c r="G11"/>
  <c r="G12"/>
  <c r="C7"/>
  <c r="D7"/>
  <c r="E7"/>
  <c r="F7"/>
  <c r="B7"/>
  <c r="G6"/>
</calcChain>
</file>

<file path=xl/sharedStrings.xml><?xml version="1.0" encoding="utf-8"?>
<sst xmlns="http://schemas.openxmlformats.org/spreadsheetml/2006/main" count="28" uniqueCount="27">
  <si>
    <t>S3 Introduction au coût complet</t>
  </si>
  <si>
    <t>ADMINISTRATION</t>
  </si>
  <si>
    <t>ENTRETIEN</t>
  </si>
  <si>
    <t>PRODUCTION</t>
  </si>
  <si>
    <t>ATELIER A</t>
  </si>
  <si>
    <t>ATELIER B</t>
  </si>
  <si>
    <t>DISTRIBUTION</t>
  </si>
  <si>
    <t>SECTIONS AUXILIARES</t>
  </si>
  <si>
    <t>SECTIONS PRINCIPALES</t>
  </si>
  <si>
    <t>Nature de l'Unité d'œuvre</t>
  </si>
  <si>
    <t>Quantité d'unités d'œuvre</t>
  </si>
  <si>
    <t>Coût d'unité d'oeuvre</t>
  </si>
  <si>
    <t>Art fabriqué</t>
  </si>
  <si>
    <t>CA</t>
  </si>
  <si>
    <t>Commande de 200 unités :</t>
  </si>
  <si>
    <t>charges directes</t>
  </si>
  <si>
    <t>matières</t>
  </si>
  <si>
    <t>Main d'Œuvre directe</t>
  </si>
  <si>
    <t>charges indirectes</t>
  </si>
  <si>
    <t>Atelier A :</t>
  </si>
  <si>
    <t>50 * 200</t>
  </si>
  <si>
    <t>Coût de production</t>
  </si>
  <si>
    <t>distribution</t>
  </si>
  <si>
    <t>30000*1%</t>
  </si>
  <si>
    <t>Coût de Revient</t>
  </si>
  <si>
    <t>Chiffre d'Affaires</t>
  </si>
  <si>
    <t>Résultat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</si>
</sst>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43" fontId="0" fillId="0" borderId="0" xfId="1" applyFont="1" applyAlignment="1">
      <alignment vertical="center"/>
    </xf>
    <xf numFmtId="43" fontId="0" fillId="0" borderId="1" xfId="1" applyFont="1" applyBorder="1" applyAlignment="1">
      <alignment vertical="center"/>
    </xf>
    <xf numFmtId="43" fontId="0" fillId="0" borderId="0" xfId="1" applyFont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/>
    <xf numFmtId="43" fontId="0" fillId="0" borderId="5" xfId="1" applyFont="1" applyBorder="1" applyAlignment="1">
      <alignment vertical="center"/>
    </xf>
    <xf numFmtId="43" fontId="0" fillId="0" borderId="0" xfId="1" applyFont="1" applyBorder="1" applyAlignment="1">
      <alignment vertical="center"/>
    </xf>
    <xf numFmtId="43" fontId="0" fillId="0" borderId="6" xfId="0" applyNumberFormat="1" applyBorder="1"/>
    <xf numFmtId="43" fontId="0" fillId="0" borderId="7" xfId="1" applyFont="1" applyBorder="1" applyAlignment="1">
      <alignment vertical="center"/>
    </xf>
    <xf numFmtId="43" fontId="0" fillId="0" borderId="0" xfId="1" applyFont="1" applyBorder="1" applyAlignment="1">
      <alignment horizontal="center" vertical="center"/>
    </xf>
    <xf numFmtId="164" fontId="0" fillId="0" borderId="0" xfId="1" applyNumberFormat="1" applyFont="1" applyBorder="1" applyAlignment="1">
      <alignment vertical="center"/>
    </xf>
    <xf numFmtId="0" fontId="0" fillId="0" borderId="6" xfId="0" applyBorder="1"/>
    <xf numFmtId="43" fontId="0" fillId="0" borderId="8" xfId="1" applyFont="1" applyBorder="1" applyAlignment="1">
      <alignment vertical="center"/>
    </xf>
    <xf numFmtId="43" fontId="0" fillId="0" borderId="9" xfId="1" applyFont="1" applyBorder="1" applyAlignment="1">
      <alignment vertical="center"/>
    </xf>
    <xf numFmtId="0" fontId="0" fillId="0" borderId="10" xfId="0" applyBorder="1"/>
    <xf numFmtId="0" fontId="0" fillId="0" borderId="1" xfId="0" applyBorder="1"/>
    <xf numFmtId="43" fontId="5" fillId="0" borderId="0" xfId="1" applyFont="1" applyAlignment="1">
      <alignment vertical="center"/>
    </xf>
    <xf numFmtId="43" fontId="6" fillId="0" borderId="0" xfId="1" applyFont="1" applyAlignment="1">
      <alignment vertical="center"/>
    </xf>
    <xf numFmtId="0" fontId="8" fillId="0" borderId="0" xfId="0" applyFont="1"/>
    <xf numFmtId="0" fontId="0" fillId="0" borderId="1" xfId="0" applyBorder="1" applyAlignment="1">
      <alignment horizontal="center"/>
    </xf>
    <xf numFmtId="0" fontId="7" fillId="0" borderId="1" xfId="0" applyFont="1" applyBorder="1"/>
    <xf numFmtId="43" fontId="0" fillId="0" borderId="1" xfId="1" applyFont="1" applyBorder="1" applyAlignment="1">
      <alignment horizontal="center" vertical="center"/>
    </xf>
    <xf numFmtId="164" fontId="0" fillId="0" borderId="0" xfId="1" applyNumberFormat="1" applyFont="1" applyBorder="1" applyAlignment="1">
      <alignment horizontal="center" vertical="center"/>
    </xf>
    <xf numFmtId="43" fontId="0" fillId="0" borderId="9" xfId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4"/>
  <sheetViews>
    <sheetView tabSelected="1" workbookViewId="0">
      <selection activeCell="E29" sqref="E29"/>
    </sheetView>
  </sheetViews>
  <sheetFormatPr baseColWidth="10" defaultRowHeight="15"/>
  <cols>
    <col min="1" max="1" width="15.42578125" customWidth="1"/>
    <col min="2" max="2" width="13.28515625" customWidth="1"/>
    <col min="3" max="3" width="12.85546875" customWidth="1"/>
    <col min="4" max="4" width="11.42578125" style="2"/>
    <col min="6" max="6" width="13.85546875" customWidth="1"/>
    <col min="7" max="7" width="12.140625" customWidth="1"/>
  </cols>
  <sheetData>
    <row r="1" spans="1:7" ht="18.75">
      <c r="A1" s="1" t="s">
        <v>0</v>
      </c>
    </row>
    <row r="3" spans="1:7" ht="15.75" thickBot="1"/>
    <row r="4" spans="1:7" ht="30" customHeight="1" thickBot="1">
      <c r="A4" s="30" t="s">
        <v>7</v>
      </c>
      <c r="B4" s="31"/>
      <c r="C4" s="32"/>
      <c r="D4" s="33" t="s">
        <v>8</v>
      </c>
      <c r="E4" s="34"/>
      <c r="F4" s="35"/>
    </row>
    <row r="5" spans="1:7">
      <c r="A5" s="7" t="s">
        <v>1</v>
      </c>
      <c r="B5" s="8" t="s">
        <v>2</v>
      </c>
      <c r="C5" s="8" t="s">
        <v>3</v>
      </c>
      <c r="D5" s="8" t="s">
        <v>4</v>
      </c>
      <c r="E5" s="8" t="s">
        <v>5</v>
      </c>
      <c r="F5" s="8" t="s">
        <v>6</v>
      </c>
      <c r="G5" s="9"/>
    </row>
    <row r="6" spans="1:7">
      <c r="A6" s="10">
        <v>20000</v>
      </c>
      <c r="B6" s="11">
        <v>44000</v>
      </c>
      <c r="C6" s="11">
        <v>40000</v>
      </c>
      <c r="D6" s="14">
        <v>58000</v>
      </c>
      <c r="E6" s="11">
        <v>68000</v>
      </c>
      <c r="F6" s="11">
        <v>10000</v>
      </c>
      <c r="G6" s="12">
        <f>SUM(A6:F6)</f>
        <v>240000</v>
      </c>
    </row>
    <row r="7" spans="1:7">
      <c r="A7" s="13">
        <v>-20000</v>
      </c>
      <c r="B7" s="5">
        <f>20000*1/5</f>
        <v>4000</v>
      </c>
      <c r="C7" s="5">
        <f t="shared" ref="C7:F7" si="0">20000*1/5</f>
        <v>4000</v>
      </c>
      <c r="D7" s="26">
        <f t="shared" si="0"/>
        <v>4000</v>
      </c>
      <c r="E7" s="5">
        <f t="shared" si="0"/>
        <v>4000</v>
      </c>
      <c r="F7" s="5">
        <f t="shared" si="0"/>
        <v>4000</v>
      </c>
      <c r="G7" s="12">
        <f>SUM(B7:F7)</f>
        <v>20000</v>
      </c>
    </row>
    <row r="8" spans="1:7">
      <c r="A8" s="10">
        <f>SUM(A6:A7)</f>
        <v>0</v>
      </c>
      <c r="B8" s="11">
        <f t="shared" ref="B8:F8" si="1">SUM(B6:B7)</f>
        <v>48000</v>
      </c>
      <c r="C8" s="11">
        <f t="shared" si="1"/>
        <v>44000</v>
      </c>
      <c r="D8" s="14">
        <f t="shared" si="1"/>
        <v>62000</v>
      </c>
      <c r="E8" s="11">
        <f t="shared" si="1"/>
        <v>72000</v>
      </c>
      <c r="F8" s="11">
        <f t="shared" si="1"/>
        <v>14000</v>
      </c>
      <c r="G8" s="12">
        <f t="shared" ref="G8:G12" si="2">SUM(A8:F8)</f>
        <v>240000</v>
      </c>
    </row>
    <row r="9" spans="1:7">
      <c r="A9" s="10"/>
      <c r="B9" s="5">
        <v>-48000</v>
      </c>
      <c r="C9" s="5">
        <f>48000*1/8</f>
        <v>6000</v>
      </c>
      <c r="D9" s="26">
        <f>48000*3/8</f>
        <v>18000</v>
      </c>
      <c r="E9" s="5">
        <f>48000*3/8</f>
        <v>18000</v>
      </c>
      <c r="F9" s="5">
        <f>48000*1/8</f>
        <v>6000</v>
      </c>
      <c r="G9" s="12">
        <f t="shared" si="2"/>
        <v>0</v>
      </c>
    </row>
    <row r="10" spans="1:7">
      <c r="A10" s="10"/>
      <c r="B10" s="11">
        <f>SUM(B8:B9)</f>
        <v>0</v>
      </c>
      <c r="C10" s="11">
        <f t="shared" ref="C10:F10" si="3">SUM(C8:C9)</f>
        <v>50000</v>
      </c>
      <c r="D10" s="14">
        <f t="shared" si="3"/>
        <v>80000</v>
      </c>
      <c r="E10" s="11">
        <f t="shared" si="3"/>
        <v>90000</v>
      </c>
      <c r="F10" s="11">
        <f t="shared" si="3"/>
        <v>20000</v>
      </c>
      <c r="G10" s="12">
        <f t="shared" si="2"/>
        <v>240000</v>
      </c>
    </row>
    <row r="11" spans="1:7">
      <c r="A11" s="10"/>
      <c r="B11" s="11"/>
      <c r="C11" s="5">
        <v>-50000</v>
      </c>
      <c r="D11" s="26">
        <f>50000*2000/5000</f>
        <v>20000</v>
      </c>
      <c r="E11" s="5">
        <f>50000*3000/5000</f>
        <v>30000</v>
      </c>
      <c r="F11" s="5"/>
      <c r="G11" s="12">
        <f t="shared" si="2"/>
        <v>0</v>
      </c>
    </row>
    <row r="12" spans="1:7">
      <c r="A12" s="10"/>
      <c r="B12" s="11"/>
      <c r="C12" s="11">
        <f>SUM(C10:C11)</f>
        <v>0</v>
      </c>
      <c r="D12" s="14">
        <f t="shared" ref="D12:F12" si="4">SUM(D10:D11)</f>
        <v>100000</v>
      </c>
      <c r="E12" s="11">
        <f t="shared" si="4"/>
        <v>120000</v>
      </c>
      <c r="F12" s="11">
        <f t="shared" si="4"/>
        <v>20000</v>
      </c>
      <c r="G12" s="12">
        <f t="shared" si="2"/>
        <v>240000</v>
      </c>
    </row>
    <row r="13" spans="1:7">
      <c r="A13" s="10" t="s">
        <v>9</v>
      </c>
      <c r="B13" s="11"/>
      <c r="C13" s="11"/>
      <c r="D13" s="14" t="s">
        <v>12</v>
      </c>
      <c r="E13" s="11" t="s">
        <v>12</v>
      </c>
      <c r="F13" s="14" t="s">
        <v>13</v>
      </c>
      <c r="G13" s="12"/>
    </row>
    <row r="14" spans="1:7">
      <c r="A14" s="10" t="s">
        <v>10</v>
      </c>
      <c r="B14" s="11"/>
      <c r="C14" s="11"/>
      <c r="D14" s="14">
        <v>2000</v>
      </c>
      <c r="E14" s="11">
        <v>3000</v>
      </c>
      <c r="F14" s="11">
        <v>2000000</v>
      </c>
      <c r="G14" s="12"/>
    </row>
    <row r="15" spans="1:7">
      <c r="A15" s="10" t="s">
        <v>11</v>
      </c>
      <c r="B15" s="11"/>
      <c r="C15" s="11"/>
      <c r="D15" s="27">
        <f>D12/D14</f>
        <v>50</v>
      </c>
      <c r="E15" s="15">
        <f t="shared" ref="E15" si="5">E12/E14</f>
        <v>40</v>
      </c>
      <c r="F15" s="11">
        <f>F12/F14*100</f>
        <v>1</v>
      </c>
      <c r="G15" s="16"/>
    </row>
    <row r="16" spans="1:7" ht="15.75" thickBot="1">
      <c r="A16" s="17"/>
      <c r="B16" s="18"/>
      <c r="C16" s="18"/>
      <c r="D16" s="28"/>
      <c r="E16" s="18"/>
      <c r="F16" s="18"/>
      <c r="G16" s="19"/>
    </row>
    <row r="17" spans="1:6">
      <c r="A17" s="4"/>
      <c r="B17" s="4"/>
      <c r="C17" s="4"/>
      <c r="D17" s="6"/>
      <c r="E17" s="4"/>
      <c r="F17" s="4"/>
    </row>
    <row r="18" spans="1:6" ht="17.25">
      <c r="A18" s="21" t="s">
        <v>14</v>
      </c>
      <c r="B18" s="4"/>
      <c r="C18" s="4"/>
      <c r="D18" s="6"/>
      <c r="E18" s="4"/>
      <c r="F18" s="4"/>
    </row>
    <row r="19" spans="1:6">
      <c r="A19" s="4"/>
      <c r="B19" s="4"/>
      <c r="C19" s="4"/>
      <c r="D19" s="6"/>
      <c r="E19" s="4"/>
      <c r="F19" s="4"/>
    </row>
    <row r="20" spans="1:6">
      <c r="A20" s="22" t="s">
        <v>15</v>
      </c>
      <c r="B20" s="4"/>
      <c r="C20" s="4"/>
      <c r="D20" s="6"/>
      <c r="E20" s="4"/>
      <c r="F20" s="4"/>
    </row>
    <row r="21" spans="1:6">
      <c r="B21" t="s">
        <v>16</v>
      </c>
      <c r="C21">
        <v>2700</v>
      </c>
    </row>
    <row r="22" spans="1:6" ht="33.75" customHeight="1">
      <c r="B22" s="3" t="s">
        <v>17</v>
      </c>
      <c r="C22" s="20">
        <v>12000</v>
      </c>
    </row>
    <row r="23" spans="1:6">
      <c r="D23" s="2">
        <f>SUM(C21:C22)</f>
        <v>14700</v>
      </c>
    </row>
    <row r="24" spans="1:6">
      <c r="A24" s="22" t="s">
        <v>18</v>
      </c>
    </row>
    <row r="25" spans="1:6">
      <c r="B25" t="s">
        <v>19</v>
      </c>
    </row>
    <row r="26" spans="1:6">
      <c r="B26" t="s">
        <v>20</v>
      </c>
      <c r="C26">
        <f>50*200</f>
        <v>10000</v>
      </c>
      <c r="D26" s="24">
        <f>50*200</f>
        <v>10000</v>
      </c>
    </row>
    <row r="27" spans="1:6">
      <c r="B27" s="23" t="s">
        <v>21</v>
      </c>
      <c r="D27" s="2">
        <f>SUM(D23:D26)</f>
        <v>24700</v>
      </c>
    </row>
    <row r="29" spans="1:6">
      <c r="B29" t="s">
        <v>22</v>
      </c>
    </row>
    <row r="30" spans="1:6">
      <c r="B30" t="s">
        <v>23</v>
      </c>
      <c r="C30">
        <f>30000*1%</f>
        <v>300</v>
      </c>
      <c r="D30" s="24">
        <f>30000*1%</f>
        <v>300</v>
      </c>
    </row>
    <row r="31" spans="1:6">
      <c r="B31" s="23" t="s">
        <v>24</v>
      </c>
      <c r="D31" s="2">
        <f>SUM(D27:D30)</f>
        <v>25000</v>
      </c>
    </row>
    <row r="33" spans="2:4">
      <c r="B33" s="23" t="s">
        <v>25</v>
      </c>
      <c r="D33" s="24">
        <v>30000</v>
      </c>
    </row>
    <row r="34" spans="2:4" ht="15.75">
      <c r="B34" s="25" t="s">
        <v>26</v>
      </c>
      <c r="D34" s="29">
        <f>D33-D31</f>
        <v>5000</v>
      </c>
    </row>
  </sheetData>
  <mergeCells count="2">
    <mergeCell ref="A4:C4"/>
    <mergeCell ref="D4:F4"/>
  </mergeCells>
  <pageMargins left="0.7" right="0.7" top="0.75" bottom="0.75" header="0.3" footer="0.3"/>
  <pageSetup paperSize="9" orientation="portrait" r:id="rId1"/>
  <headerFooter>
    <oddHeader>&amp;L&amp;D&amp;C&amp;F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EISTI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sergent</dc:creator>
  <cp:lastModifiedBy>monique sergent</cp:lastModifiedBy>
  <cp:lastPrinted>2009-09-28T13:56:17Z</cp:lastPrinted>
  <dcterms:created xsi:type="dcterms:W3CDTF">2009-09-28T13:11:34Z</dcterms:created>
  <dcterms:modified xsi:type="dcterms:W3CDTF">2009-09-28T13:56:47Z</dcterms:modified>
</cp:coreProperties>
</file>