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040" yWindow="-165" windowWidth="12975" windowHeight="10365" firstSheet="1" activeTab="5"/>
  </bookViews>
  <sheets>
    <sheet name="Bilan &lt; Inventaire" sheetId="1" r:id="rId1"/>
    <sheet name="CR1" sheetId="2" r:id="rId2"/>
    <sheet name="Bilan1" sheetId="3" r:id="rId3"/>
    <sheet name="Stocks" sheetId="4" r:id="rId4"/>
    <sheet name="Clt D" sheetId="5" r:id="rId5"/>
    <sheet name="CR2" sheetId="6" r:id="rId6"/>
    <sheet name="Bilan2" sheetId="7" r:id="rId7"/>
  </sheets>
  <calcPr calcId="125725"/>
</workbook>
</file>

<file path=xl/calcChain.xml><?xml version="1.0" encoding="utf-8"?>
<calcChain xmlns="http://schemas.openxmlformats.org/spreadsheetml/2006/main">
  <c r="C13" i="3"/>
  <c r="B18" i="2"/>
  <c r="B5"/>
  <c r="B29" i="3" l="1"/>
  <c r="B15" i="2"/>
  <c r="B27"/>
  <c r="B14" s="1"/>
  <c r="C32" i="7" l="1"/>
  <c r="B32"/>
  <c r="D30"/>
  <c r="D29"/>
  <c r="D27"/>
  <c r="D26"/>
  <c r="D25"/>
  <c r="D24"/>
  <c r="D23"/>
  <c r="D22"/>
  <c r="D21"/>
  <c r="D20"/>
  <c r="D19"/>
  <c r="D18"/>
  <c r="D32" s="1"/>
  <c r="D13"/>
  <c r="D21" i="4" l="1"/>
  <c r="D20"/>
  <c r="D13" i="3"/>
  <c r="D29"/>
  <c r="D28"/>
  <c r="D27"/>
  <c r="D26"/>
  <c r="D25"/>
  <c r="D24"/>
  <c r="D23"/>
  <c r="D22"/>
  <c r="D21"/>
  <c r="D20"/>
  <c r="D19"/>
  <c r="D18"/>
  <c r="C31"/>
  <c r="B31"/>
  <c r="D31" l="1"/>
</calcChain>
</file>

<file path=xl/sharedStrings.xml><?xml version="1.0" encoding="utf-8"?>
<sst xmlns="http://schemas.openxmlformats.org/spreadsheetml/2006/main" count="229" uniqueCount="127">
  <si>
    <t>BILAN &lt; INVENTAIRE</t>
  </si>
  <si>
    <t>PASSIF</t>
  </si>
  <si>
    <t>Capital</t>
  </si>
  <si>
    <t>Réserves</t>
  </si>
  <si>
    <t>Report à nouveau</t>
  </si>
  <si>
    <t>Résultat</t>
  </si>
  <si>
    <t>prov reglementées</t>
  </si>
  <si>
    <t>Emprunt auprès des établissements de crédit</t>
  </si>
  <si>
    <t>Fournisseurs</t>
  </si>
  <si>
    <t>personnel</t>
  </si>
  <si>
    <t>Sécurité Sociale</t>
  </si>
  <si>
    <t>Etat,impôts &amp; taxes</t>
  </si>
  <si>
    <t>TOTAL</t>
  </si>
  <si>
    <t>ACTIF</t>
  </si>
  <si>
    <t>Frais d'établissement</t>
  </si>
  <si>
    <t>Constructions</t>
  </si>
  <si>
    <t>Matériel industriel</t>
  </si>
  <si>
    <t>Matériel de transport</t>
  </si>
  <si>
    <t>Matériel de bureau</t>
  </si>
  <si>
    <t>titres de participation</t>
  </si>
  <si>
    <t>dépots et cautionnement</t>
  </si>
  <si>
    <t>Stock de matières premières</t>
  </si>
  <si>
    <t>stocks de produits finis</t>
  </si>
  <si>
    <t>Clients+effets a r+clts douteux</t>
  </si>
  <si>
    <t>débiteurs divers</t>
  </si>
  <si>
    <t>Banque+caisse</t>
  </si>
  <si>
    <t>Actif Soustractif</t>
  </si>
  <si>
    <t>C0MPTE DE RESULTAT &lt; INV</t>
  </si>
  <si>
    <t>Achat de Matières premières</t>
  </si>
  <si>
    <t>Variation de stocks</t>
  </si>
  <si>
    <t>Services, travaux,fournitures extérieurs</t>
  </si>
  <si>
    <t>Impôts et taxes</t>
  </si>
  <si>
    <t>Charges de personnel</t>
  </si>
  <si>
    <t>Pertes sur créances</t>
  </si>
  <si>
    <t>DOT AMORT DEP PROV</t>
  </si>
  <si>
    <t>Frais financiers</t>
  </si>
  <si>
    <t>DOT DP FI</t>
  </si>
  <si>
    <t>Chargs exceptionnelles</t>
  </si>
  <si>
    <t>PROFIT</t>
  </si>
  <si>
    <t>CA</t>
  </si>
  <si>
    <t>Production stockée</t>
  </si>
  <si>
    <t>Reprise sur dp d'exploitation</t>
  </si>
  <si>
    <t>PRDTS FI</t>
  </si>
  <si>
    <t>Reprise sur DP financières</t>
  </si>
  <si>
    <t>PDTS EXCEPT</t>
  </si>
  <si>
    <t>&gt; Achat MP - RRR (601-6091)</t>
  </si>
  <si>
    <t>&gt; compte 63</t>
  </si>
  <si>
    <t>&gt; compte 64-</t>
  </si>
  <si>
    <t>&gt; compte 65-</t>
  </si>
  <si>
    <t xml:space="preserve">&gt; Somme des comptes 61- et 62- </t>
  </si>
  <si>
    <t>Brut</t>
  </si>
  <si>
    <t>Net</t>
  </si>
  <si>
    <t>Rien avant inventaire, mettre écriture après inventaire</t>
  </si>
  <si>
    <t>&gt;compte 66-</t>
  </si>
  <si>
    <t>&gt;compte 67-</t>
  </si>
  <si>
    <t>&gt;Vente produits+produits annexes - RRR (comptes 70-)</t>
  </si>
  <si>
    <t>&gt;Produits participation+escompte obtenu (comptes 76-)</t>
  </si>
  <si>
    <t>&gt;Produits exceptionels</t>
  </si>
  <si>
    <t>Actif Soustratif</t>
  </si>
  <si>
    <t>&gt; Profit du compte de résultats</t>
  </si>
  <si>
    <t>BILAN = COMPTES 1 à 5</t>
  </si>
  <si>
    <t>CR = COMPTES DE 6 à 7</t>
  </si>
  <si>
    <t>étape 1 : écrire toutes les informations</t>
  </si>
  <si>
    <t>étape 2 : Compte de Résultats -&gt; Variation de stock = Sock AC - Stock FA</t>
  </si>
  <si>
    <t>étape 2 : Compte de Résultats -&gt; Production Stockée = Sock FA - Stock AC</t>
  </si>
  <si>
    <t>étape 3 : Bilan -&gt; Ne prendre en compte que les données en FA</t>
  </si>
  <si>
    <t>AC = Année courante</t>
  </si>
  <si>
    <t xml:space="preserve"> </t>
  </si>
  <si>
    <t>FA = Fin d'année</t>
  </si>
  <si>
    <t>exemple :</t>
  </si>
  <si>
    <t>6031 variation stock matières premières</t>
  </si>
  <si>
    <t>31 stock matières premières</t>
  </si>
  <si>
    <t>71 production stockée</t>
  </si>
  <si>
    <t>355 stock pdts finis</t>
  </si>
  <si>
    <t>391 DP stock matières premières</t>
  </si>
  <si>
    <t>78173 reprise dp stocks</t>
  </si>
  <si>
    <t>681 DADP</t>
  </si>
  <si>
    <t>Fin d'année</t>
  </si>
  <si>
    <t>Année courante</t>
  </si>
  <si>
    <t xml:space="preserve">CR : </t>
  </si>
  <si>
    <t>Variation de Stock :</t>
  </si>
  <si>
    <t>Production Stockée</t>
  </si>
  <si>
    <t>étape 1 : différencier les 3 cas possbibles de clients douteux :</t>
  </si>
  <si>
    <t>654 perte/créance devenue irrécouvrable dans l'exercice</t>
  </si>
  <si>
    <t>491 DP créance Smaltine</t>
  </si>
  <si>
    <t>781 Reprise sur DP</t>
  </si>
  <si>
    <t>exemple:</t>
  </si>
  <si>
    <t>416 Client douteux X</t>
  </si>
  <si>
    <t>Le client avait une créance de 180 et une provision (DP) de 110</t>
  </si>
  <si>
    <t>Le client avait une créance à 220, et une provision à 90; on a choisit de modifier la DP à 100</t>
  </si>
  <si>
    <t>49 DP créance X</t>
  </si>
  <si>
    <t>1) Client mort, qui ne payera plus  -&gt; solder les comptes</t>
  </si>
  <si>
    <t>2) Modification de la provision -&gt; créditer/ débiter le compte de DP</t>
  </si>
  <si>
    <t>3) Nouveau client douteux -&gt; créer le compte Clt D et un compte de DP</t>
  </si>
  <si>
    <t>On vient de créer le Clt D X, qui a une créance de 1000 et une DP de 700</t>
  </si>
  <si>
    <t>41 Client X</t>
  </si>
  <si>
    <t>étape 2 : modifier le CR et le Bilan</t>
  </si>
  <si>
    <t xml:space="preserve">CR2 -&gt; Charges : </t>
  </si>
  <si>
    <t>Pertes sur Créances : on ajoute les créances des Clt morts</t>
  </si>
  <si>
    <t>DOT AMORT DEP PROV : ajouter les comptes 681</t>
  </si>
  <si>
    <t>Produits :</t>
  </si>
  <si>
    <t>Reprise sur DP d'exploitation : ajouter reprise sur DP pour clt mort et pour DP Stock année dernière</t>
  </si>
  <si>
    <t>Bilan2</t>
  </si>
  <si>
    <t>Clients+effets a r+clts douteux : prendre valeur Bilan1 - pertes irrécouvrable</t>
  </si>
  <si>
    <t>Clients+effets a r+clts douteux DP : prendre valeur Bilan1 + nouvelles DP (nouveaux Clt D ou modif DP) - DP perdues</t>
  </si>
  <si>
    <t>C0MPTE DE RESULTAT &gt; INV</t>
  </si>
  <si>
    <t>Idem</t>
  </si>
  <si>
    <t>Valeur CR1 - Achat MP + RRR</t>
  </si>
  <si>
    <t>voir Régul</t>
  </si>
  <si>
    <t>ajout créances des Clt morts</t>
  </si>
  <si>
    <t>dotation amort (comptes 681)</t>
  </si>
  <si>
    <t>DOT DP EXCEP</t>
  </si>
  <si>
    <t>Dérogatoire postif</t>
  </si>
  <si>
    <t>Valeur CR1 - RRR + Vente Prod</t>
  </si>
  <si>
    <t>reprise sur DP pour Clt D mort et stock début année</t>
  </si>
  <si>
    <t>RP excep</t>
  </si>
  <si>
    <t>Dérogatoire négatif</t>
  </si>
  <si>
    <t>BILAN &gt; INVENTAIRE</t>
  </si>
  <si>
    <t>Valeur Bilan1 + Dérogatoire Positif - Dérogatoire Négatif</t>
  </si>
  <si>
    <t>Prix Bilan1 + Nouvelle Annuité</t>
  </si>
  <si>
    <t>Stock FA et DP Stock FA</t>
  </si>
  <si>
    <t>Stock PF FA</t>
  </si>
  <si>
    <t>Profit CR2</t>
  </si>
  <si>
    <t>PERTE</t>
  </si>
  <si>
    <t>Stock AC - Stock FA</t>
  </si>
  <si>
    <t>Stock FA - Stock AC</t>
  </si>
  <si>
    <t>dotation prov (comptes 681)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</si>
</sst>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164" fontId="2" fillId="0" borderId="5" xfId="1" applyNumberFormat="1" applyFont="1" applyBorder="1"/>
    <xf numFmtId="0" fontId="3" fillId="0" borderId="4" xfId="0" applyFont="1" applyBorder="1"/>
    <xf numFmtId="0" fontId="0" fillId="0" borderId="4" xfId="0" applyBorder="1" applyAlignment="1">
      <alignment horizontal="right"/>
    </xf>
    <xf numFmtId="0" fontId="2" fillId="0" borderId="4" xfId="0" applyFont="1" applyBorder="1"/>
    <xf numFmtId="164" fontId="0" fillId="0" borderId="0" xfId="1" applyNumberFormat="1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4" fontId="2" fillId="0" borderId="11" xfId="1" applyNumberFormat="1" applyFont="1" applyBorder="1" applyAlignment="1">
      <alignment horizontal="left"/>
    </xf>
    <xf numFmtId="164" fontId="0" fillId="0" borderId="5" xfId="1" applyNumberFormat="1" applyFont="1" applyBorder="1" applyAlignment="1">
      <alignment horizontal="center"/>
    </xf>
    <xf numFmtId="0" fontId="3" fillId="0" borderId="0" xfId="0" applyFont="1" applyFill="1"/>
    <xf numFmtId="1" fontId="3" fillId="0" borderId="0" xfId="0" applyNumberFormat="1" applyFont="1" applyFill="1"/>
    <xf numFmtId="1" fontId="0" fillId="0" borderId="0" xfId="0" applyNumberFormat="1"/>
    <xf numFmtId="1" fontId="3" fillId="0" borderId="12" xfId="0" applyNumberFormat="1" applyFont="1" applyFill="1" applyBorder="1"/>
    <xf numFmtId="0" fontId="0" fillId="0" borderId="13" xfId="0" applyBorder="1"/>
    <xf numFmtId="0" fontId="0" fillId="0" borderId="0" xfId="0" applyAlignment="1">
      <alignment horizontal="center"/>
    </xf>
    <xf numFmtId="164" fontId="2" fillId="0" borderId="0" xfId="1" applyNumberFormat="1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opLeftCell="A4" workbookViewId="0">
      <selection activeCell="J18" sqref="J18"/>
    </sheetView>
  </sheetViews>
  <sheetFormatPr baseColWidth="10" defaultRowHeight="15"/>
  <cols>
    <col min="1" max="1" width="40.7109375" customWidth="1"/>
    <col min="2" max="2" width="10.7109375" customWidth="1"/>
    <col min="3" max="3" width="20" customWidth="1"/>
  </cols>
  <sheetData>
    <row r="1" spans="1:4" ht="15.75" thickBot="1">
      <c r="A1" t="s">
        <v>0</v>
      </c>
    </row>
    <row r="2" spans="1:4">
      <c r="A2" s="1" t="s">
        <v>1</v>
      </c>
      <c r="B2" s="2"/>
      <c r="C2" s="2"/>
      <c r="D2" s="3"/>
    </row>
    <row r="3" spans="1:4">
      <c r="A3" s="4" t="s">
        <v>2</v>
      </c>
      <c r="B3" s="5"/>
      <c r="C3" s="5"/>
      <c r="D3" s="6"/>
    </row>
    <row r="4" spans="1:4">
      <c r="A4" s="4" t="s">
        <v>3</v>
      </c>
      <c r="B4" s="5"/>
      <c r="C4" s="5"/>
      <c r="D4" s="6"/>
    </row>
    <row r="5" spans="1:4">
      <c r="A5" s="4" t="s">
        <v>4</v>
      </c>
      <c r="B5" s="5"/>
      <c r="C5" s="5"/>
      <c r="D5" s="6"/>
    </row>
    <row r="6" spans="1:4">
      <c r="A6" s="4" t="s">
        <v>5</v>
      </c>
      <c r="B6" s="5"/>
      <c r="C6" s="5"/>
      <c r="D6" s="7"/>
    </row>
    <row r="7" spans="1:4">
      <c r="A7" s="8" t="s">
        <v>6</v>
      </c>
      <c r="B7" s="5"/>
      <c r="C7" s="5"/>
      <c r="D7" s="6"/>
    </row>
    <row r="8" spans="1:4">
      <c r="A8" s="4" t="s">
        <v>7</v>
      </c>
      <c r="B8" s="5"/>
      <c r="C8" s="5"/>
      <c r="D8" s="6"/>
    </row>
    <row r="9" spans="1:4">
      <c r="A9" s="4" t="s">
        <v>8</v>
      </c>
      <c r="B9" s="5"/>
      <c r="C9" s="5"/>
      <c r="D9" s="6"/>
    </row>
    <row r="10" spans="1:4">
      <c r="A10" s="4" t="s">
        <v>9</v>
      </c>
      <c r="B10" s="5"/>
      <c r="C10" s="5"/>
      <c r="D10" s="6"/>
    </row>
    <row r="11" spans="1:4">
      <c r="A11" s="4" t="s">
        <v>10</v>
      </c>
      <c r="B11" s="5"/>
      <c r="C11" s="5"/>
      <c r="D11" s="6"/>
    </row>
    <row r="12" spans="1:4">
      <c r="A12" s="4" t="s">
        <v>11</v>
      </c>
      <c r="B12" s="5"/>
      <c r="C12" s="5"/>
      <c r="D12" s="6"/>
    </row>
    <row r="13" spans="1:4">
      <c r="A13" s="9" t="s">
        <v>12</v>
      </c>
      <c r="B13" s="5"/>
      <c r="C13" s="5"/>
      <c r="D13" s="6"/>
    </row>
    <row r="14" spans="1:4">
      <c r="A14" s="4"/>
      <c r="B14" s="5"/>
      <c r="C14" s="5"/>
      <c r="D14" s="6"/>
    </row>
    <row r="15" spans="1:4">
      <c r="A15" s="4"/>
      <c r="B15" s="5"/>
      <c r="C15" s="5"/>
      <c r="D15" s="6"/>
    </row>
    <row r="16" spans="1:4">
      <c r="A16" s="10" t="s">
        <v>13</v>
      </c>
      <c r="B16" s="5"/>
      <c r="C16" s="5"/>
      <c r="D16" s="6"/>
    </row>
    <row r="17" spans="1:4">
      <c r="A17" s="10"/>
      <c r="B17" s="5" t="s">
        <v>50</v>
      </c>
      <c r="C17" s="5" t="s">
        <v>26</v>
      </c>
      <c r="D17" s="6" t="s">
        <v>51</v>
      </c>
    </row>
    <row r="18" spans="1:4">
      <c r="A18" s="4" t="s">
        <v>14</v>
      </c>
      <c r="B18" s="5"/>
      <c r="C18" s="5"/>
      <c r="D18" s="6"/>
    </row>
    <row r="19" spans="1:4">
      <c r="A19" s="4" t="s">
        <v>15</v>
      </c>
      <c r="B19" s="5"/>
      <c r="C19" s="5"/>
      <c r="D19" s="6"/>
    </row>
    <row r="20" spans="1:4">
      <c r="A20" s="4" t="s">
        <v>16</v>
      </c>
      <c r="B20" s="5"/>
      <c r="C20" s="5"/>
      <c r="D20" s="6"/>
    </row>
    <row r="21" spans="1:4">
      <c r="A21" s="4" t="s">
        <v>17</v>
      </c>
      <c r="B21" s="5"/>
      <c r="C21" s="5"/>
      <c r="D21" s="6"/>
    </row>
    <row r="22" spans="1:4">
      <c r="A22" s="4" t="s">
        <v>18</v>
      </c>
      <c r="B22" s="5"/>
      <c r="C22" s="5"/>
      <c r="D22" s="6"/>
    </row>
    <row r="23" spans="1:4">
      <c r="A23" s="4" t="s">
        <v>19</v>
      </c>
      <c r="B23" s="5"/>
      <c r="C23" s="11"/>
      <c r="D23" s="6"/>
    </row>
    <row r="24" spans="1:4">
      <c r="A24" s="4" t="s">
        <v>20</v>
      </c>
      <c r="B24" s="5"/>
      <c r="C24" s="5"/>
      <c r="D24" s="6"/>
    </row>
    <row r="25" spans="1:4">
      <c r="A25" s="4" t="s">
        <v>21</v>
      </c>
      <c r="B25" s="5"/>
      <c r="C25" s="5"/>
      <c r="D25" s="6"/>
    </row>
    <row r="26" spans="1:4">
      <c r="A26" s="4" t="s">
        <v>22</v>
      </c>
      <c r="B26" s="5"/>
      <c r="C26" s="5"/>
      <c r="D26" s="6"/>
    </row>
    <row r="27" spans="1:4">
      <c r="A27" s="4" t="s">
        <v>23</v>
      </c>
      <c r="B27" s="5"/>
      <c r="C27" s="5"/>
      <c r="D27" s="6"/>
    </row>
    <row r="28" spans="1:4">
      <c r="A28" s="4" t="s">
        <v>24</v>
      </c>
      <c r="B28" s="5"/>
      <c r="C28" s="5"/>
      <c r="D28" s="6"/>
    </row>
    <row r="29" spans="1:4">
      <c r="A29" s="4" t="s">
        <v>25</v>
      </c>
      <c r="B29" s="5"/>
      <c r="C29" s="5"/>
      <c r="D29" s="6"/>
    </row>
    <row r="30" spans="1:4">
      <c r="A30" s="4"/>
      <c r="B30" s="5"/>
      <c r="C30" s="5"/>
      <c r="D30" s="6"/>
    </row>
    <row r="31" spans="1:4">
      <c r="A31" s="4"/>
      <c r="B31" s="5"/>
      <c r="C31" s="5"/>
      <c r="D31" s="6"/>
    </row>
    <row r="32" spans="1:4" ht="15.75" thickBot="1">
      <c r="A32" s="12"/>
      <c r="B32" s="13"/>
      <c r="C32" s="13"/>
      <c r="D32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A26" sqref="A26"/>
    </sheetView>
  </sheetViews>
  <sheetFormatPr baseColWidth="10" defaultRowHeight="15"/>
  <cols>
    <col min="1" max="1" width="39.42578125" customWidth="1"/>
    <col min="2" max="2" width="16.28515625" customWidth="1"/>
    <col min="4" max="4" width="64.28515625" customWidth="1"/>
  </cols>
  <sheetData>
    <row r="1" spans="1:4">
      <c r="A1" s="15" t="s">
        <v>27</v>
      </c>
      <c r="B1" s="16"/>
      <c r="D1" t="s">
        <v>61</v>
      </c>
    </row>
    <row r="2" spans="1:4" ht="15.75" thickBot="1">
      <c r="A2" s="4"/>
      <c r="B2" s="17"/>
    </row>
    <row r="3" spans="1:4">
      <c r="A3" s="4" t="s">
        <v>28</v>
      </c>
      <c r="B3" s="18">
        <v>40225</v>
      </c>
      <c r="D3" t="s">
        <v>45</v>
      </c>
    </row>
    <row r="4" spans="1:4">
      <c r="A4" s="4" t="s">
        <v>29</v>
      </c>
      <c r="B4" s="19"/>
    </row>
    <row r="5" spans="1:4">
      <c r="A5" s="4" t="s">
        <v>30</v>
      </c>
      <c r="B5" s="19">
        <f>28000+34500+18000+6000+5550+2800+1300+3160</f>
        <v>99310</v>
      </c>
      <c r="D5" t="s">
        <v>49</v>
      </c>
    </row>
    <row r="6" spans="1:4">
      <c r="A6" s="4" t="s">
        <v>31</v>
      </c>
      <c r="B6" s="19">
        <v>30000</v>
      </c>
      <c r="D6" t="s">
        <v>46</v>
      </c>
    </row>
    <row r="7" spans="1:4">
      <c r="A7" s="4" t="s">
        <v>32</v>
      </c>
      <c r="B7" s="19">
        <v>42500</v>
      </c>
      <c r="D7" t="s">
        <v>47</v>
      </c>
    </row>
    <row r="8" spans="1:4">
      <c r="A8" s="4" t="s">
        <v>33</v>
      </c>
      <c r="B8" s="19">
        <v>2500</v>
      </c>
      <c r="D8" t="s">
        <v>48</v>
      </c>
    </row>
    <row r="9" spans="1:4">
      <c r="A9" s="4" t="s">
        <v>34</v>
      </c>
      <c r="B9" s="19"/>
      <c r="D9" t="s">
        <v>52</v>
      </c>
    </row>
    <row r="10" spans="1:4">
      <c r="A10" s="4"/>
      <c r="B10" s="19"/>
    </row>
    <row r="11" spans="1:4">
      <c r="A11" s="4" t="s">
        <v>35</v>
      </c>
      <c r="B11" s="19">
        <v>4000</v>
      </c>
      <c r="D11" t="s">
        <v>53</v>
      </c>
    </row>
    <row r="12" spans="1:4">
      <c r="A12" s="4" t="s">
        <v>36</v>
      </c>
      <c r="B12" s="19"/>
    </row>
    <row r="13" spans="1:4">
      <c r="A13" s="4" t="s">
        <v>37</v>
      </c>
      <c r="B13" s="19">
        <v>2000</v>
      </c>
      <c r="D13" t="s">
        <v>54</v>
      </c>
    </row>
    <row r="14" spans="1:4">
      <c r="A14" s="4" t="s">
        <v>38</v>
      </c>
      <c r="B14" s="20">
        <f>B27-B15</f>
        <v>16461</v>
      </c>
    </row>
    <row r="15" spans="1:4" ht="15.75" thickBot="1">
      <c r="A15" s="4"/>
      <c r="B15" s="21">
        <f>B3+B5+B6+B7+B8+B11+B13</f>
        <v>220535</v>
      </c>
    </row>
    <row r="16" spans="1:4">
      <c r="A16" s="4"/>
      <c r="B16" s="22"/>
    </row>
    <row r="17" spans="1:4" ht="15.75" thickBot="1">
      <c r="A17" s="4"/>
      <c r="B17" s="22"/>
    </row>
    <row r="18" spans="1:4">
      <c r="A18" s="4" t="s">
        <v>39</v>
      </c>
      <c r="B18" s="18">
        <f>230000+2200-252</f>
        <v>231948</v>
      </c>
      <c r="D18" t="s">
        <v>55</v>
      </c>
    </row>
    <row r="19" spans="1:4">
      <c r="A19" s="4" t="s">
        <v>40</v>
      </c>
      <c r="B19" s="19"/>
    </row>
    <row r="20" spans="1:4">
      <c r="A20" s="4"/>
      <c r="B20" s="19"/>
    </row>
    <row r="21" spans="1:4">
      <c r="A21" s="4" t="s">
        <v>41</v>
      </c>
      <c r="B21" s="19"/>
    </row>
    <row r="22" spans="1:4">
      <c r="A22" s="4" t="s">
        <v>42</v>
      </c>
      <c r="B22" s="19">
        <v>4200</v>
      </c>
      <c r="D22" t="s">
        <v>56</v>
      </c>
    </row>
    <row r="23" spans="1:4">
      <c r="A23" s="4" t="s">
        <v>43</v>
      </c>
      <c r="B23" s="19"/>
    </row>
    <row r="24" spans="1:4">
      <c r="A24" s="4" t="s">
        <v>44</v>
      </c>
      <c r="B24" s="19">
        <v>848</v>
      </c>
      <c r="D24" t="s">
        <v>57</v>
      </c>
    </row>
    <row r="25" spans="1:4">
      <c r="A25" s="4" t="s">
        <v>123</v>
      </c>
      <c r="B25" s="19"/>
    </row>
    <row r="26" spans="1:4">
      <c r="A26" s="4"/>
      <c r="B26" s="19"/>
    </row>
    <row r="27" spans="1:4" ht="15.75" thickBot="1">
      <c r="A27" s="12"/>
      <c r="B27" s="21">
        <f>B18+B22+B24</f>
        <v>236996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C27" sqref="C27"/>
    </sheetView>
  </sheetViews>
  <sheetFormatPr baseColWidth="10" defaultRowHeight="15"/>
  <cols>
    <col min="1" max="1" width="58.42578125" customWidth="1"/>
    <col min="3" max="3" width="16.42578125" customWidth="1"/>
    <col min="4" max="4" width="15.42578125" customWidth="1"/>
    <col min="6" max="6" width="30.5703125" customWidth="1"/>
  </cols>
  <sheetData>
    <row r="1" spans="1:6" ht="15.75" thickBot="1">
      <c r="A1" t="s">
        <v>0</v>
      </c>
      <c r="F1" t="s">
        <v>60</v>
      </c>
    </row>
    <row r="2" spans="1:6">
      <c r="A2" s="1" t="s">
        <v>1</v>
      </c>
      <c r="B2" s="2"/>
      <c r="C2" s="2"/>
      <c r="D2" s="3"/>
    </row>
    <row r="3" spans="1:6">
      <c r="A3" s="4" t="s">
        <v>2</v>
      </c>
      <c r="B3" s="5"/>
      <c r="C3" s="5">
        <v>40000</v>
      </c>
      <c r="D3" s="6"/>
    </row>
    <row r="4" spans="1:6">
      <c r="A4" s="4" t="s">
        <v>3</v>
      </c>
      <c r="B4" s="5"/>
      <c r="C4" s="5">
        <v>3000</v>
      </c>
      <c r="D4" s="6"/>
    </row>
    <row r="5" spans="1:6">
      <c r="A5" s="4" t="s">
        <v>4</v>
      </c>
      <c r="B5" s="5"/>
      <c r="C5" s="5">
        <v>1</v>
      </c>
      <c r="D5" s="6"/>
    </row>
    <row r="6" spans="1:6">
      <c r="A6" s="4" t="s">
        <v>5</v>
      </c>
      <c r="B6" s="5"/>
      <c r="C6" s="29">
        <v>16461</v>
      </c>
      <c r="D6" s="7"/>
      <c r="F6" t="s">
        <v>59</v>
      </c>
    </row>
    <row r="7" spans="1:6">
      <c r="A7" s="8" t="s">
        <v>6</v>
      </c>
      <c r="B7" s="5"/>
      <c r="C7" s="5">
        <v>13972</v>
      </c>
      <c r="D7" s="6"/>
    </row>
    <row r="8" spans="1:6">
      <c r="A8" s="4" t="s">
        <v>7</v>
      </c>
      <c r="B8" s="5"/>
      <c r="C8" s="5">
        <v>9000</v>
      </c>
      <c r="D8" s="6"/>
    </row>
    <row r="9" spans="1:6">
      <c r="A9" s="4" t="s">
        <v>8</v>
      </c>
      <c r="B9" s="5"/>
      <c r="C9" s="5">
        <v>48895</v>
      </c>
      <c r="D9" s="6"/>
    </row>
    <row r="10" spans="1:6">
      <c r="A10" s="4" t="s">
        <v>9</v>
      </c>
      <c r="B10" s="5"/>
      <c r="C10" s="5">
        <v>7500</v>
      </c>
      <c r="D10" s="6"/>
    </row>
    <row r="11" spans="1:6">
      <c r="A11" s="4" t="s">
        <v>10</v>
      </c>
      <c r="B11" s="5"/>
      <c r="C11" s="5">
        <v>3751</v>
      </c>
      <c r="D11" s="6"/>
    </row>
    <row r="12" spans="1:6">
      <c r="A12" s="4" t="s">
        <v>11</v>
      </c>
      <c r="B12" s="5"/>
      <c r="C12" s="5">
        <v>7414</v>
      </c>
      <c r="D12" s="6"/>
    </row>
    <row r="13" spans="1:6">
      <c r="A13" s="9" t="s">
        <v>12</v>
      </c>
      <c r="B13" s="5"/>
      <c r="C13" s="5">
        <f>C3+C4+C5+C6+C7+C8+C9+C10+C11+C12</f>
        <v>149994</v>
      </c>
      <c r="D13" s="6">
        <f>SUM(D3:D12)</f>
        <v>0</v>
      </c>
    </row>
    <row r="14" spans="1:6">
      <c r="A14" s="4"/>
      <c r="B14" s="5"/>
      <c r="C14" s="5"/>
      <c r="D14" s="6"/>
    </row>
    <row r="15" spans="1:6">
      <c r="A15" s="4"/>
      <c r="B15" s="5"/>
      <c r="C15" s="5"/>
      <c r="D15" s="6"/>
    </row>
    <row r="16" spans="1:6">
      <c r="A16" s="4"/>
      <c r="B16" s="5" t="s">
        <v>50</v>
      </c>
      <c r="C16" s="5" t="s">
        <v>58</v>
      </c>
      <c r="D16" s="6" t="s">
        <v>51</v>
      </c>
    </row>
    <row r="17" spans="1:4">
      <c r="A17" s="10" t="s">
        <v>13</v>
      </c>
      <c r="B17" s="5"/>
      <c r="C17" s="5"/>
      <c r="D17" s="6"/>
    </row>
    <row r="18" spans="1:4">
      <c r="A18" s="4" t="s">
        <v>14</v>
      </c>
      <c r="B18" s="5">
        <v>3000</v>
      </c>
      <c r="C18" s="5">
        <v>1833</v>
      </c>
      <c r="D18" s="6">
        <f>B18-C18</f>
        <v>1167</v>
      </c>
    </row>
    <row r="19" spans="1:4">
      <c r="A19" s="4" t="s">
        <v>15</v>
      </c>
      <c r="B19" s="5">
        <v>30000</v>
      </c>
      <c r="C19" s="5">
        <v>1833</v>
      </c>
      <c r="D19" s="6">
        <f t="shared" ref="D19:D29" si="0">B19-C19</f>
        <v>28167</v>
      </c>
    </row>
    <row r="20" spans="1:4">
      <c r="A20" s="4" t="s">
        <v>16</v>
      </c>
      <c r="B20" s="5">
        <v>70000</v>
      </c>
      <c r="C20" s="5">
        <v>21190</v>
      </c>
      <c r="D20" s="6">
        <f t="shared" si="0"/>
        <v>48810</v>
      </c>
    </row>
    <row r="21" spans="1:4">
      <c r="A21" s="4"/>
      <c r="B21" s="5"/>
      <c r="C21" s="5"/>
      <c r="D21" s="6">
        <f t="shared" si="0"/>
        <v>0</v>
      </c>
    </row>
    <row r="22" spans="1:4">
      <c r="A22" s="4" t="s">
        <v>18</v>
      </c>
      <c r="B22" s="5">
        <v>4000</v>
      </c>
      <c r="C22" s="5">
        <v>4000</v>
      </c>
      <c r="D22" s="6">
        <f t="shared" si="0"/>
        <v>0</v>
      </c>
    </row>
    <row r="23" spans="1:4">
      <c r="A23" s="4"/>
      <c r="B23" s="5"/>
      <c r="C23" s="11"/>
      <c r="D23" s="6">
        <f t="shared" si="0"/>
        <v>0</v>
      </c>
    </row>
    <row r="24" spans="1:4">
      <c r="A24" s="4" t="s">
        <v>20</v>
      </c>
      <c r="B24" s="5">
        <v>500</v>
      </c>
      <c r="C24" s="5"/>
      <c r="D24" s="6">
        <f t="shared" si="0"/>
        <v>500</v>
      </c>
    </row>
    <row r="25" spans="1:4">
      <c r="A25" s="4" t="s">
        <v>21</v>
      </c>
      <c r="B25" s="5">
        <v>5000</v>
      </c>
      <c r="C25" s="5">
        <v>500</v>
      </c>
      <c r="D25" s="6">
        <f t="shared" si="0"/>
        <v>4500</v>
      </c>
    </row>
    <row r="26" spans="1:4">
      <c r="A26" s="4" t="s">
        <v>22</v>
      </c>
      <c r="B26" s="5">
        <v>11000</v>
      </c>
      <c r="C26" s="5"/>
      <c r="D26" s="6">
        <f t="shared" si="0"/>
        <v>11000</v>
      </c>
    </row>
    <row r="27" spans="1:4">
      <c r="A27" s="4" t="s">
        <v>23</v>
      </c>
      <c r="B27" s="5">
        <v>43000</v>
      </c>
      <c r="C27" s="5">
        <v>6500</v>
      </c>
      <c r="D27" s="6">
        <f t="shared" si="0"/>
        <v>36500</v>
      </c>
    </row>
    <row r="28" spans="1:4">
      <c r="A28" s="4" t="s">
        <v>24</v>
      </c>
      <c r="B28" s="5">
        <v>3350</v>
      </c>
      <c r="C28" s="5"/>
      <c r="D28" s="6">
        <f t="shared" si="0"/>
        <v>3350</v>
      </c>
    </row>
    <row r="29" spans="1:4">
      <c r="A29" s="4" t="s">
        <v>25</v>
      </c>
      <c r="B29" s="5">
        <f>15000+1000</f>
        <v>16000</v>
      </c>
      <c r="C29" s="5"/>
      <c r="D29" s="6">
        <f t="shared" si="0"/>
        <v>16000</v>
      </c>
    </row>
    <row r="30" spans="1:4">
      <c r="A30" s="4"/>
      <c r="B30" s="5"/>
      <c r="C30" s="5"/>
      <c r="D30" s="6"/>
    </row>
    <row r="31" spans="1:4">
      <c r="A31" s="4"/>
      <c r="B31" s="5">
        <f>SUM(B18:B30)</f>
        <v>185850</v>
      </c>
      <c r="C31" s="5">
        <f>SUM(C18:C30)</f>
        <v>35856</v>
      </c>
      <c r="D31" s="6">
        <f>SUM(D18:D30)</f>
        <v>149994</v>
      </c>
    </row>
    <row r="32" spans="1:4" ht="15.75" thickBot="1">
      <c r="A32" s="12"/>
      <c r="B32" s="13"/>
      <c r="C32" s="13"/>
      <c r="D32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1"/>
  <sheetViews>
    <sheetView topLeftCell="D1" workbookViewId="0">
      <selection activeCell="K30" sqref="K30"/>
    </sheetView>
  </sheetViews>
  <sheetFormatPr baseColWidth="10" defaultRowHeight="15"/>
  <sheetData>
    <row r="1" spans="1:13">
      <c r="A1" t="s">
        <v>62</v>
      </c>
      <c r="H1" t="s">
        <v>66</v>
      </c>
    </row>
    <row r="2" spans="1:13">
      <c r="A2" t="s">
        <v>63</v>
      </c>
      <c r="G2" t="s">
        <v>67</v>
      </c>
      <c r="H2" t="s">
        <v>68</v>
      </c>
    </row>
    <row r="3" spans="1:13">
      <c r="A3" t="s">
        <v>64</v>
      </c>
    </row>
    <row r="4" spans="1:13">
      <c r="A4" t="s">
        <v>65</v>
      </c>
    </row>
    <row r="6" spans="1:13">
      <c r="A6" t="s">
        <v>69</v>
      </c>
    </row>
    <row r="7" spans="1:13">
      <c r="C7" s="28" t="s">
        <v>78</v>
      </c>
      <c r="D7" s="28"/>
      <c r="E7" s="28"/>
      <c r="J7" s="28" t="s">
        <v>77</v>
      </c>
      <c r="K7" s="28"/>
      <c r="L7" s="28"/>
    </row>
    <row r="9" spans="1:13">
      <c r="B9" s="23" t="s">
        <v>70</v>
      </c>
      <c r="C9" s="23"/>
      <c r="D9" s="23"/>
      <c r="E9" s="24">
        <v>12000</v>
      </c>
      <c r="F9" s="24"/>
      <c r="I9" s="23" t="s">
        <v>76</v>
      </c>
      <c r="J9" s="23"/>
      <c r="K9" s="23"/>
      <c r="L9" s="24">
        <v>400</v>
      </c>
      <c r="M9" s="24"/>
    </row>
    <row r="10" spans="1:13">
      <c r="B10" s="23"/>
      <c r="C10" s="23" t="s">
        <v>71</v>
      </c>
      <c r="D10" s="23"/>
      <c r="E10" s="24"/>
      <c r="F10" s="24">
        <v>12000</v>
      </c>
      <c r="I10" s="23"/>
      <c r="J10" s="23" t="s">
        <v>74</v>
      </c>
      <c r="K10" s="23"/>
      <c r="L10" s="24"/>
      <c r="M10" s="24">
        <v>400</v>
      </c>
    </row>
    <row r="11" spans="1:13">
      <c r="B11" s="23"/>
      <c r="C11" s="23"/>
      <c r="D11" s="23"/>
      <c r="E11" s="24"/>
      <c r="F11" s="24"/>
      <c r="I11" s="23"/>
      <c r="J11" s="23"/>
      <c r="K11" s="23"/>
      <c r="L11" s="24"/>
      <c r="M11" s="24"/>
    </row>
    <row r="12" spans="1:13">
      <c r="B12" s="23" t="s">
        <v>72</v>
      </c>
      <c r="C12" s="23"/>
      <c r="D12" s="23"/>
      <c r="E12" s="24">
        <v>25000</v>
      </c>
      <c r="F12" s="24"/>
      <c r="I12" s="23" t="s">
        <v>71</v>
      </c>
      <c r="J12" s="23"/>
      <c r="K12" s="23"/>
      <c r="L12" s="24">
        <v>10000</v>
      </c>
      <c r="M12" s="24"/>
    </row>
    <row r="13" spans="1:13">
      <c r="B13" s="23"/>
      <c r="C13" s="23" t="s">
        <v>73</v>
      </c>
      <c r="D13" s="23"/>
      <c r="E13" s="24"/>
      <c r="F13" s="24">
        <v>25000</v>
      </c>
      <c r="I13" s="23"/>
      <c r="J13" s="23" t="s">
        <v>70</v>
      </c>
      <c r="K13" s="23"/>
      <c r="L13" s="24"/>
      <c r="M13" s="24">
        <v>10000</v>
      </c>
    </row>
    <row r="14" spans="1:13">
      <c r="B14" s="23"/>
      <c r="C14" s="23"/>
      <c r="D14" s="23"/>
      <c r="E14" s="24"/>
      <c r="F14" s="24"/>
      <c r="I14" s="23"/>
      <c r="J14" s="23"/>
      <c r="K14" s="23"/>
      <c r="L14" s="24"/>
      <c r="M14" s="24"/>
    </row>
    <row r="15" spans="1:13">
      <c r="B15" s="23" t="s">
        <v>74</v>
      </c>
      <c r="C15" s="23"/>
      <c r="D15" s="23"/>
      <c r="E15" s="24">
        <v>600</v>
      </c>
      <c r="F15" s="24"/>
      <c r="I15" s="23" t="s">
        <v>73</v>
      </c>
      <c r="J15" s="23"/>
      <c r="K15" s="23"/>
      <c r="L15" s="24">
        <v>24000</v>
      </c>
      <c r="M15" s="24"/>
    </row>
    <row r="16" spans="1:13">
      <c r="B16" s="23"/>
      <c r="C16" s="23" t="s">
        <v>75</v>
      </c>
      <c r="D16" s="23"/>
      <c r="E16" s="24"/>
      <c r="F16" s="24">
        <v>600</v>
      </c>
      <c r="I16" s="23"/>
      <c r="J16" s="23" t="s">
        <v>72</v>
      </c>
      <c r="K16" s="23"/>
      <c r="L16" s="24"/>
      <c r="M16" s="24">
        <v>24000</v>
      </c>
    </row>
    <row r="17" spans="1:6">
      <c r="B17" s="23"/>
      <c r="C17" s="23"/>
      <c r="D17" s="23"/>
      <c r="E17" s="24"/>
      <c r="F17" s="24"/>
    </row>
    <row r="19" spans="1:6">
      <c r="A19" t="s">
        <v>79</v>
      </c>
    </row>
    <row r="20" spans="1:6">
      <c r="A20" t="s">
        <v>80</v>
      </c>
      <c r="D20" s="25">
        <f>F10-M13</f>
        <v>2000</v>
      </c>
    </row>
    <row r="21" spans="1:6">
      <c r="A21" t="s">
        <v>81</v>
      </c>
      <c r="D21" s="25">
        <f>L15-E12</f>
        <v>-1000</v>
      </c>
    </row>
  </sheetData>
  <mergeCells count="2">
    <mergeCell ref="J7:L7"/>
    <mergeCell ref="C7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J8" sqref="J8"/>
    </sheetView>
  </sheetViews>
  <sheetFormatPr baseColWidth="10" defaultRowHeight="15"/>
  <sheetData>
    <row r="1" spans="1:8">
      <c r="A1" t="s">
        <v>82</v>
      </c>
      <c r="G1" s="27"/>
      <c r="H1" t="s">
        <v>96</v>
      </c>
    </row>
    <row r="2" spans="1:8">
      <c r="G2" s="27"/>
    </row>
    <row r="3" spans="1:8">
      <c r="A3" t="s">
        <v>91</v>
      </c>
      <c r="G3" s="27"/>
      <c r="H3" t="s">
        <v>97</v>
      </c>
    </row>
    <row r="4" spans="1:8">
      <c r="A4" t="s">
        <v>86</v>
      </c>
      <c r="G4" s="27"/>
      <c r="H4" t="s">
        <v>98</v>
      </c>
    </row>
    <row r="5" spans="1:8">
      <c r="G5" s="27"/>
      <c r="H5" t="s">
        <v>99</v>
      </c>
    </row>
    <row r="6" spans="1:8">
      <c r="A6" s="23" t="s">
        <v>83</v>
      </c>
      <c r="B6" s="23"/>
      <c r="C6" s="23"/>
      <c r="D6" s="24">
        <v>180</v>
      </c>
      <c r="E6" s="24"/>
      <c r="G6" s="27"/>
    </row>
    <row r="7" spans="1:8">
      <c r="A7" s="23"/>
      <c r="B7" s="23" t="s">
        <v>87</v>
      </c>
      <c r="C7" s="23"/>
      <c r="D7" s="24"/>
      <c r="E7" s="24">
        <v>180</v>
      </c>
      <c r="G7" s="27"/>
      <c r="H7" t="s">
        <v>100</v>
      </c>
    </row>
    <row r="8" spans="1:8">
      <c r="A8" s="23"/>
      <c r="B8" s="23"/>
      <c r="C8" s="23"/>
      <c r="D8" s="24"/>
      <c r="E8" s="24"/>
      <c r="G8" s="27"/>
      <c r="H8" t="s">
        <v>101</v>
      </c>
    </row>
    <row r="9" spans="1:8">
      <c r="A9" s="23" t="s">
        <v>84</v>
      </c>
      <c r="B9" s="23"/>
      <c r="C9" s="23"/>
      <c r="D9" s="24">
        <v>110</v>
      </c>
      <c r="E9" s="24"/>
      <c r="G9" s="27"/>
    </row>
    <row r="10" spans="1:8">
      <c r="A10" s="23"/>
      <c r="B10" s="23" t="s">
        <v>85</v>
      </c>
      <c r="C10" s="23"/>
      <c r="D10" s="24"/>
      <c r="E10" s="24">
        <v>110</v>
      </c>
      <c r="G10" s="27"/>
    </row>
    <row r="11" spans="1:8">
      <c r="G11" s="27"/>
      <c r="H11" t="s">
        <v>102</v>
      </c>
    </row>
    <row r="12" spans="1:8">
      <c r="A12" t="s">
        <v>88</v>
      </c>
      <c r="G12" s="27"/>
      <c r="H12" s="4" t="s">
        <v>103</v>
      </c>
    </row>
    <row r="13" spans="1:8">
      <c r="G13" s="27"/>
      <c r="H13" t="s">
        <v>104</v>
      </c>
    </row>
    <row r="14" spans="1:8">
      <c r="G14" s="27"/>
    </row>
    <row r="15" spans="1:8">
      <c r="A15" t="s">
        <v>92</v>
      </c>
      <c r="G15" s="27"/>
    </row>
    <row r="16" spans="1:8">
      <c r="A16" t="s">
        <v>86</v>
      </c>
      <c r="G16" s="27"/>
    </row>
    <row r="17" spans="1:7">
      <c r="G17" s="27"/>
    </row>
    <row r="18" spans="1:7">
      <c r="A18" s="23" t="s">
        <v>76</v>
      </c>
      <c r="B18" s="23"/>
      <c r="C18" s="23"/>
      <c r="D18" s="24">
        <v>10</v>
      </c>
      <c r="E18" s="24"/>
      <c r="G18" s="27"/>
    </row>
    <row r="19" spans="1:7">
      <c r="A19" s="23"/>
      <c r="B19" s="23" t="s">
        <v>90</v>
      </c>
      <c r="C19" s="23"/>
      <c r="D19" s="24"/>
      <c r="E19" s="24">
        <v>10</v>
      </c>
      <c r="G19" s="27"/>
    </row>
    <row r="20" spans="1:7">
      <c r="G20" s="27"/>
    </row>
    <row r="21" spans="1:7">
      <c r="A21" t="s">
        <v>89</v>
      </c>
      <c r="G21" s="27"/>
    </row>
    <row r="22" spans="1:7">
      <c r="G22" s="27"/>
    </row>
    <row r="23" spans="1:7">
      <c r="A23" t="s">
        <v>93</v>
      </c>
      <c r="G23" s="27"/>
    </row>
    <row r="24" spans="1:7">
      <c r="A24" t="s">
        <v>86</v>
      </c>
      <c r="G24" s="27"/>
    </row>
    <row r="25" spans="1:7">
      <c r="G25" s="27"/>
    </row>
    <row r="26" spans="1:7">
      <c r="A26" s="23" t="s">
        <v>87</v>
      </c>
      <c r="B26" s="23"/>
      <c r="C26" s="23"/>
      <c r="D26" s="24">
        <v>1000</v>
      </c>
      <c r="E26" s="24"/>
      <c r="G26" s="27"/>
    </row>
    <row r="27" spans="1:7">
      <c r="A27" s="23"/>
      <c r="B27" s="23" t="s">
        <v>95</v>
      </c>
      <c r="C27" s="23"/>
      <c r="D27" s="24"/>
      <c r="E27" s="24">
        <v>1000</v>
      </c>
      <c r="G27" s="27"/>
    </row>
    <row r="28" spans="1:7">
      <c r="A28" s="23"/>
      <c r="B28" s="23">
        <v>20</v>
      </c>
      <c r="C28" s="23"/>
      <c r="D28" s="24"/>
      <c r="E28" s="24"/>
      <c r="G28" s="27"/>
    </row>
    <row r="29" spans="1:7">
      <c r="A29" s="23" t="s">
        <v>76</v>
      </c>
      <c r="B29" s="23"/>
      <c r="C29" s="23"/>
      <c r="D29" s="24">
        <v>700</v>
      </c>
      <c r="E29" s="24"/>
      <c r="G29" s="27"/>
    </row>
    <row r="30" spans="1:7">
      <c r="A30" s="23"/>
      <c r="B30" s="23" t="s">
        <v>90</v>
      </c>
      <c r="C30" s="23"/>
      <c r="D30" s="26"/>
      <c r="E30" s="26">
        <v>700</v>
      </c>
      <c r="G30" s="27"/>
    </row>
    <row r="31" spans="1:7">
      <c r="G31" s="27"/>
    </row>
    <row r="32" spans="1:7">
      <c r="A32" t="s">
        <v>94</v>
      </c>
      <c r="G32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9"/>
  <sheetViews>
    <sheetView tabSelected="1" workbookViewId="0">
      <selection activeCell="D15" sqref="D15"/>
    </sheetView>
  </sheetViews>
  <sheetFormatPr baseColWidth="10" defaultRowHeight="15"/>
  <cols>
    <col min="1" max="1" width="39.42578125" customWidth="1"/>
    <col min="2" max="2" width="16.28515625" customWidth="1"/>
    <col min="3" max="3" width="11.140625" customWidth="1"/>
    <col min="4" max="4" width="24.7109375" customWidth="1"/>
  </cols>
  <sheetData>
    <row r="1" spans="1:4">
      <c r="A1" s="15" t="s">
        <v>105</v>
      </c>
      <c r="B1" s="16"/>
      <c r="D1" t="s">
        <v>61</v>
      </c>
    </row>
    <row r="2" spans="1:4" ht="15.75" thickBot="1">
      <c r="A2" s="4"/>
      <c r="B2" s="17"/>
    </row>
    <row r="3" spans="1:4">
      <c r="A3" s="4" t="s">
        <v>28</v>
      </c>
      <c r="B3" s="18"/>
      <c r="D3" t="s">
        <v>107</v>
      </c>
    </row>
    <row r="4" spans="1:4">
      <c r="A4" s="4" t="s">
        <v>29</v>
      </c>
      <c r="B4" s="19"/>
      <c r="D4" t="s">
        <v>124</v>
      </c>
    </row>
    <row r="5" spans="1:4">
      <c r="A5" s="4" t="s">
        <v>30</v>
      </c>
      <c r="B5" s="19"/>
      <c r="D5" t="s">
        <v>108</v>
      </c>
    </row>
    <row r="6" spans="1:4">
      <c r="A6" s="4" t="s">
        <v>31</v>
      </c>
      <c r="B6" s="19"/>
      <c r="D6" t="s">
        <v>106</v>
      </c>
    </row>
    <row r="7" spans="1:4">
      <c r="A7" s="4" t="s">
        <v>32</v>
      </c>
      <c r="B7" s="19"/>
      <c r="D7" t="s">
        <v>106</v>
      </c>
    </row>
    <row r="8" spans="1:4">
      <c r="A8" s="4" t="s">
        <v>33</v>
      </c>
      <c r="B8" s="19"/>
      <c r="D8" t="s">
        <v>109</v>
      </c>
    </row>
    <row r="9" spans="1:4">
      <c r="A9" s="4" t="s">
        <v>34</v>
      </c>
      <c r="B9" s="19"/>
      <c r="D9" t="s">
        <v>110</v>
      </c>
    </row>
    <row r="10" spans="1:4">
      <c r="A10" s="4"/>
      <c r="B10" s="19"/>
      <c r="D10" t="s">
        <v>126</v>
      </c>
    </row>
    <row r="11" spans="1:4">
      <c r="A11" s="4" t="s">
        <v>35</v>
      </c>
      <c r="B11" s="19"/>
      <c r="D11" t="s">
        <v>106</v>
      </c>
    </row>
    <row r="12" spans="1:4">
      <c r="A12" s="4" t="s">
        <v>36</v>
      </c>
      <c r="B12" s="19"/>
    </row>
    <row r="13" spans="1:4">
      <c r="A13" s="4" t="s">
        <v>37</v>
      </c>
      <c r="B13" s="19"/>
      <c r="D13" t="s">
        <v>106</v>
      </c>
    </row>
    <row r="14" spans="1:4">
      <c r="A14" s="4" t="s">
        <v>38</v>
      </c>
      <c r="B14" s="20"/>
    </row>
    <row r="15" spans="1:4">
      <c r="A15" s="4"/>
      <c r="B15" s="20"/>
    </row>
    <row r="16" spans="1:4">
      <c r="A16" s="8" t="s">
        <v>111</v>
      </c>
      <c r="B16" s="20"/>
      <c r="D16" t="s">
        <v>112</v>
      </c>
    </row>
    <row r="17" spans="1:4" ht="15.75" thickBot="1">
      <c r="A17" s="4"/>
      <c r="B17" s="21"/>
    </row>
    <row r="18" spans="1:4">
      <c r="B18" s="22"/>
    </row>
    <row r="19" spans="1:4" ht="15.75" thickBot="1">
      <c r="A19" s="4"/>
      <c r="B19" s="22"/>
    </row>
    <row r="20" spans="1:4">
      <c r="A20" s="4" t="s">
        <v>39</v>
      </c>
      <c r="B20" s="18"/>
      <c r="D20" t="s">
        <v>113</v>
      </c>
    </row>
    <row r="21" spans="1:4">
      <c r="A21" s="4" t="s">
        <v>40</v>
      </c>
      <c r="B21" s="19"/>
      <c r="D21" t="s">
        <v>125</v>
      </c>
    </row>
    <row r="22" spans="1:4">
      <c r="A22" s="4"/>
      <c r="B22" s="19"/>
    </row>
    <row r="23" spans="1:4">
      <c r="A23" s="4" t="s">
        <v>41</v>
      </c>
      <c r="B23" s="19"/>
      <c r="D23" t="s">
        <v>114</v>
      </c>
    </row>
    <row r="24" spans="1:4">
      <c r="A24" s="4" t="s">
        <v>42</v>
      </c>
      <c r="B24" s="19"/>
    </row>
    <row r="25" spans="1:4">
      <c r="A25" s="4" t="s">
        <v>43</v>
      </c>
      <c r="B25" s="19"/>
    </row>
    <row r="26" spans="1:4">
      <c r="A26" s="4" t="s">
        <v>44</v>
      </c>
      <c r="B26" s="19"/>
      <c r="D26" t="s">
        <v>106</v>
      </c>
    </row>
    <row r="27" spans="1:4">
      <c r="A27" s="4" t="s">
        <v>115</v>
      </c>
      <c r="B27" s="19"/>
      <c r="D27" t="s">
        <v>116</v>
      </c>
    </row>
    <row r="28" spans="1:4">
      <c r="A28" s="4"/>
      <c r="B28" s="19"/>
    </row>
    <row r="29" spans="1:4" ht="15.75" thickBot="1">
      <c r="A29" s="12"/>
      <c r="B29" s="2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A28" sqref="A28"/>
    </sheetView>
  </sheetViews>
  <sheetFormatPr baseColWidth="10" defaultRowHeight="15"/>
  <cols>
    <col min="1" max="1" width="30.85546875" customWidth="1"/>
  </cols>
  <sheetData>
    <row r="1" spans="1:6" ht="15.75" thickBot="1">
      <c r="A1" t="s">
        <v>117</v>
      </c>
    </row>
    <row r="2" spans="1:6">
      <c r="A2" s="1" t="s">
        <v>1</v>
      </c>
      <c r="B2" s="2"/>
      <c r="C2" s="2"/>
      <c r="D2" s="3"/>
    </row>
    <row r="3" spans="1:6">
      <c r="A3" s="4" t="s">
        <v>2</v>
      </c>
      <c r="B3" s="5"/>
      <c r="C3" s="5"/>
      <c r="D3" s="6"/>
      <c r="F3" t="s">
        <v>106</v>
      </c>
    </row>
    <row r="4" spans="1:6">
      <c r="A4" s="4" t="s">
        <v>3</v>
      </c>
      <c r="B4" s="5"/>
      <c r="C4" s="5"/>
      <c r="D4" s="6"/>
      <c r="F4" t="s">
        <v>106</v>
      </c>
    </row>
    <row r="5" spans="1:6">
      <c r="A5" s="4" t="s">
        <v>4</v>
      </c>
      <c r="B5" s="5"/>
      <c r="C5" s="5"/>
      <c r="D5" s="6"/>
    </row>
    <row r="6" spans="1:6">
      <c r="A6" s="4" t="s">
        <v>5</v>
      </c>
      <c r="B6" s="5"/>
      <c r="C6" s="5"/>
      <c r="D6" s="7"/>
      <c r="F6" t="s">
        <v>122</v>
      </c>
    </row>
    <row r="7" spans="1:6">
      <c r="A7" s="8" t="s">
        <v>6</v>
      </c>
      <c r="B7" s="5"/>
      <c r="C7" s="5"/>
      <c r="D7" s="6"/>
      <c r="F7" t="s">
        <v>118</v>
      </c>
    </row>
    <row r="8" spans="1:6">
      <c r="A8" s="4" t="s">
        <v>7</v>
      </c>
      <c r="B8" s="5"/>
      <c r="C8" s="5"/>
      <c r="D8" s="6"/>
      <c r="F8" t="s">
        <v>106</v>
      </c>
    </row>
    <row r="9" spans="1:6">
      <c r="A9" s="4" t="s">
        <v>8</v>
      </c>
      <c r="B9" s="5"/>
      <c r="C9" s="5"/>
      <c r="D9" s="6"/>
      <c r="F9" t="s">
        <v>106</v>
      </c>
    </row>
    <row r="10" spans="1:6">
      <c r="A10" s="4" t="s">
        <v>9</v>
      </c>
      <c r="B10" s="5"/>
      <c r="C10" s="5"/>
      <c r="D10" s="6"/>
      <c r="F10" t="s">
        <v>106</v>
      </c>
    </row>
    <row r="11" spans="1:6">
      <c r="A11" s="4" t="s">
        <v>10</v>
      </c>
      <c r="B11" s="5"/>
      <c r="C11" s="5"/>
      <c r="D11" s="6"/>
      <c r="F11" t="s">
        <v>106</v>
      </c>
    </row>
    <row r="12" spans="1:6">
      <c r="A12" s="4" t="s">
        <v>11</v>
      </c>
      <c r="B12" s="5"/>
      <c r="C12" s="5"/>
      <c r="D12" s="6"/>
      <c r="F12" t="s">
        <v>106</v>
      </c>
    </row>
    <row r="13" spans="1:6">
      <c r="A13" s="9" t="s">
        <v>12</v>
      </c>
      <c r="B13" s="5"/>
      <c r="C13" s="5"/>
      <c r="D13" s="6">
        <f>SUM(D3:D12)</f>
        <v>0</v>
      </c>
    </row>
    <row r="14" spans="1:6">
      <c r="A14" s="4"/>
      <c r="B14" s="5"/>
      <c r="C14" s="5"/>
      <c r="D14" s="6"/>
    </row>
    <row r="15" spans="1:6">
      <c r="A15" s="4"/>
      <c r="B15" s="5"/>
      <c r="C15" s="5"/>
      <c r="D15" s="6"/>
    </row>
    <row r="16" spans="1:6">
      <c r="A16" s="4"/>
      <c r="B16" s="5" t="s">
        <v>50</v>
      </c>
      <c r="C16" s="5" t="s">
        <v>58</v>
      </c>
      <c r="D16" s="6" t="s">
        <v>51</v>
      </c>
    </row>
    <row r="17" spans="1:6">
      <c r="A17" s="10" t="s">
        <v>13</v>
      </c>
      <c r="B17" s="5"/>
      <c r="C17" s="5"/>
      <c r="D17" s="6"/>
    </row>
    <row r="18" spans="1:6">
      <c r="A18" s="4" t="s">
        <v>14</v>
      </c>
      <c r="B18" s="5"/>
      <c r="C18" s="5"/>
      <c r="D18" s="6">
        <f>B18-C18</f>
        <v>0</v>
      </c>
      <c r="F18" t="s">
        <v>119</v>
      </c>
    </row>
    <row r="19" spans="1:6">
      <c r="A19" s="4" t="s">
        <v>15</v>
      </c>
      <c r="B19" s="5"/>
      <c r="C19" s="5"/>
      <c r="D19" s="6">
        <f t="shared" ref="D19:D30" si="0">B19-C19</f>
        <v>0</v>
      </c>
      <c r="F19" t="s">
        <v>119</v>
      </c>
    </row>
    <row r="20" spans="1:6">
      <c r="A20" s="4" t="s">
        <v>16</v>
      </c>
      <c r="B20" s="5"/>
      <c r="C20" s="5"/>
      <c r="D20" s="6">
        <f t="shared" si="0"/>
        <v>0</v>
      </c>
      <c r="F20" t="s">
        <v>119</v>
      </c>
    </row>
    <row r="21" spans="1:6">
      <c r="A21" s="4" t="s">
        <v>17</v>
      </c>
      <c r="B21" s="5"/>
      <c r="C21" s="5"/>
      <c r="D21" s="6">
        <f t="shared" si="0"/>
        <v>0</v>
      </c>
      <c r="F21" t="s">
        <v>119</v>
      </c>
    </row>
    <row r="22" spans="1:6">
      <c r="A22" s="4" t="s">
        <v>18</v>
      </c>
      <c r="B22" s="5"/>
      <c r="C22" s="5"/>
      <c r="D22" s="6">
        <f t="shared" si="0"/>
        <v>0</v>
      </c>
      <c r="F22" t="s">
        <v>119</v>
      </c>
    </row>
    <row r="23" spans="1:6">
      <c r="A23" s="4" t="s">
        <v>19</v>
      </c>
      <c r="B23" s="5"/>
      <c r="C23" s="11"/>
      <c r="D23" s="6">
        <f t="shared" si="0"/>
        <v>0</v>
      </c>
    </row>
    <row r="24" spans="1:6">
      <c r="A24" s="4" t="s">
        <v>20</v>
      </c>
      <c r="B24" s="5"/>
      <c r="C24" s="5"/>
      <c r="D24" s="6">
        <f t="shared" si="0"/>
        <v>0</v>
      </c>
    </row>
    <row r="25" spans="1:6">
      <c r="A25" s="4" t="s">
        <v>21</v>
      </c>
      <c r="B25" s="5"/>
      <c r="C25" s="5"/>
      <c r="D25" s="6">
        <f t="shared" si="0"/>
        <v>0</v>
      </c>
      <c r="F25" t="s">
        <v>120</v>
      </c>
    </row>
    <row r="26" spans="1:6">
      <c r="A26" s="4" t="s">
        <v>22</v>
      </c>
      <c r="B26" s="5"/>
      <c r="C26" s="5"/>
      <c r="D26" s="6">
        <f t="shared" si="0"/>
        <v>0</v>
      </c>
      <c r="F26" t="s">
        <v>121</v>
      </c>
    </row>
    <row r="27" spans="1:6">
      <c r="A27" s="4" t="s">
        <v>23</v>
      </c>
      <c r="B27" s="5"/>
      <c r="C27" s="5"/>
      <c r="D27" s="6">
        <f t="shared" si="0"/>
        <v>0</v>
      </c>
      <c r="F27" s="4" t="s">
        <v>103</v>
      </c>
    </row>
    <row r="28" spans="1:6">
      <c r="A28" s="4"/>
      <c r="B28" s="5"/>
      <c r="C28" s="5"/>
      <c r="D28" s="6"/>
      <c r="F28" t="s">
        <v>104</v>
      </c>
    </row>
    <row r="29" spans="1:6">
      <c r="A29" s="4" t="s">
        <v>24</v>
      </c>
      <c r="B29" s="5"/>
      <c r="C29" s="5"/>
      <c r="D29" s="6">
        <f t="shared" si="0"/>
        <v>0</v>
      </c>
      <c r="F29" t="s">
        <v>106</v>
      </c>
    </row>
    <row r="30" spans="1:6">
      <c r="A30" s="4" t="s">
        <v>25</v>
      </c>
      <c r="B30" s="5"/>
      <c r="C30" s="5"/>
      <c r="D30" s="6">
        <f t="shared" si="0"/>
        <v>0</v>
      </c>
      <c r="F30" t="s">
        <v>106</v>
      </c>
    </row>
    <row r="31" spans="1:6">
      <c r="A31" s="4"/>
      <c r="B31" s="5"/>
      <c r="C31" s="5"/>
      <c r="D31" s="6"/>
    </row>
    <row r="32" spans="1:6">
      <c r="A32" s="4"/>
      <c r="B32" s="5">
        <f>SUM(B18:B31)</f>
        <v>0</v>
      </c>
      <c r="C32" s="5">
        <f>SUM(C18:C31)</f>
        <v>0</v>
      </c>
      <c r="D32" s="6">
        <f>SUM(D18:D31)</f>
        <v>0</v>
      </c>
    </row>
    <row r="33" spans="1:4" ht="15.75" thickBot="1">
      <c r="A33" s="12"/>
      <c r="B33" s="13"/>
      <c r="C33" s="13"/>
      <c r="D3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Bilan &lt; Inventaire</vt:lpstr>
      <vt:lpstr>CR1</vt:lpstr>
      <vt:lpstr>Bilan1</vt:lpstr>
      <vt:lpstr>Stocks</vt:lpstr>
      <vt:lpstr>Clt D</vt:lpstr>
      <vt:lpstr>CR2</vt:lpstr>
      <vt:lpstr>Bilan2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2011-01-12T08:29:48Z</dcterms:created>
  <dcterms:modified xsi:type="dcterms:W3CDTF">2011-01-17T15:30:02Z</dcterms:modified>
</cp:coreProperties>
</file>