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 activeTab="1"/>
  </bookViews>
  <sheets>
    <sheet name="Stock EX1" sheetId="1" r:id="rId1"/>
    <sheet name="Stocks EX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89" i="2"/>
  <c r="C88"/>
  <c r="B88"/>
  <c r="F79"/>
  <c r="B81"/>
  <c r="B80"/>
  <c r="Q57"/>
  <c r="J58"/>
  <c r="J53"/>
  <c r="C56"/>
  <c r="B55"/>
  <c r="B54"/>
  <c r="E14"/>
  <c r="C25"/>
  <c r="C24"/>
  <c r="C23"/>
  <c r="C22"/>
  <c r="F17"/>
  <c r="F8"/>
  <c r="E3"/>
  <c r="K22" s="1"/>
  <c r="F33" i="1"/>
  <c r="E32"/>
  <c r="F26"/>
  <c r="E25"/>
  <c r="F19"/>
  <c r="E18"/>
  <c r="F12"/>
  <c r="E11"/>
  <c r="E4"/>
  <c r="F5"/>
  <c r="M22" i="2" l="1"/>
</calcChain>
</file>

<file path=xl/sharedStrings.xml><?xml version="1.0" encoding="utf-8"?>
<sst xmlns="http://schemas.openxmlformats.org/spreadsheetml/2006/main" count="85" uniqueCount="52">
  <si>
    <t>310 : Stock MP</t>
  </si>
  <si>
    <t>321 : Stock M consom</t>
  </si>
  <si>
    <t>331 : Stock produits en cours</t>
  </si>
  <si>
    <t>355 : Stock produits finis</t>
  </si>
  <si>
    <t>603 : Varia° Stock MP</t>
  </si>
  <si>
    <t>603 : Varia° Stock M Consom</t>
  </si>
  <si>
    <t>322 : Stock fourniture bureau</t>
  </si>
  <si>
    <t>32 Stock FB</t>
  </si>
  <si>
    <t>326 Emballages</t>
  </si>
  <si>
    <t>311 Stock MP A</t>
  </si>
  <si>
    <t>312 Stock MP B</t>
  </si>
  <si>
    <t>63 Variation Stocks</t>
  </si>
  <si>
    <t xml:space="preserve"> </t>
  </si>
  <si>
    <t>331 Stock Produits en cours</t>
  </si>
  <si>
    <t>355 Stock Produits finis</t>
  </si>
  <si>
    <t>71 Production stockée</t>
  </si>
  <si>
    <t>Bilan</t>
  </si>
  <si>
    <t>Stocks FB + Emballage</t>
  </si>
  <si>
    <t>Stocks PF</t>
  </si>
  <si>
    <t>Stocks PSO</t>
  </si>
  <si>
    <t>Stocks A+B</t>
  </si>
  <si>
    <t>312 Stock MP A</t>
  </si>
  <si>
    <t>Compte Résultat</t>
  </si>
  <si>
    <t>322 Stock FB</t>
  </si>
  <si>
    <t>9600  HT</t>
  </si>
  <si>
    <t>DP /CLT ALLET</t>
  </si>
  <si>
    <t>41 CLT ALLET</t>
  </si>
  <si>
    <t>1920 TVA</t>
  </si>
  <si>
    <t>781 Reprise</t>
  </si>
  <si>
    <t>4457 TVAC</t>
  </si>
  <si>
    <t>654 Pertes/Créances</t>
  </si>
  <si>
    <t>4916 DP/Clt Allet</t>
  </si>
  <si>
    <t xml:space="preserve">  </t>
  </si>
  <si>
    <t>416 Clt Douteux Allet</t>
  </si>
  <si>
    <t>41 CLT MARDOW</t>
  </si>
  <si>
    <t>4916 DP /CLT MARDOW</t>
  </si>
  <si>
    <t>JOURNAL</t>
  </si>
  <si>
    <t>41 CLT TERRASSE</t>
  </si>
  <si>
    <t>4916 DP /CLT TERRASSE</t>
  </si>
  <si>
    <t>4916 DP/Clt Terrasse</t>
  </si>
  <si>
    <t>4916 DP/Clt Mardow</t>
  </si>
  <si>
    <t>416 Clt Douteux Terrasse</t>
  </si>
  <si>
    <t>MARDOW règle la totalité</t>
  </si>
  <si>
    <t>41 CLT Pergola</t>
  </si>
  <si>
    <t>41 CLT statue</t>
  </si>
  <si>
    <t>Clt Pergola</t>
  </si>
  <si>
    <t>Perte</t>
  </si>
  <si>
    <t>TVAC</t>
  </si>
  <si>
    <t>4916 DP /CLT Statue</t>
  </si>
  <si>
    <t>41 Clt</t>
  </si>
  <si>
    <t>416 Clt douteux</t>
  </si>
  <si>
    <t>4916 DP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</si>
</sst>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164" fontId="0" fillId="0" borderId="7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4" fontId="0" fillId="0" borderId="13" xfId="0" applyNumberFormat="1" applyBorder="1"/>
    <xf numFmtId="0" fontId="0" fillId="0" borderId="9" xfId="0" applyBorder="1"/>
    <xf numFmtId="0" fontId="0" fillId="0" borderId="1" xfId="0" applyBorder="1"/>
    <xf numFmtId="164" fontId="0" fillId="0" borderId="14" xfId="0" applyNumberFormat="1" applyBorder="1"/>
    <xf numFmtId="164" fontId="0" fillId="0" borderId="12" xfId="0" applyNumberFormat="1" applyBorder="1"/>
    <xf numFmtId="0" fontId="0" fillId="0" borderId="5" xfId="0" applyBorder="1"/>
    <xf numFmtId="0" fontId="0" fillId="0" borderId="15" xfId="0" applyBorder="1"/>
    <xf numFmtId="164" fontId="0" fillId="0" borderId="6" xfId="0" applyNumberFormat="1" applyBorder="1"/>
    <xf numFmtId="164" fontId="0" fillId="0" borderId="4" xfId="0" applyNumberFormat="1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" fontId="0" fillId="0" borderId="12" xfId="0" applyNumberFormat="1" applyBorder="1" applyAlignment="1">
      <alignment horizontal="left"/>
    </xf>
    <xf numFmtId="4" fontId="0" fillId="0" borderId="0" xfId="0" applyNumberFormat="1"/>
    <xf numFmtId="4" fontId="0" fillId="0" borderId="13" xfId="0" applyNumberFormat="1" applyBorder="1" applyAlignment="1">
      <alignment horizontal="left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1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36"/>
  <sheetViews>
    <sheetView workbookViewId="0">
      <selection activeCell="H5" sqref="H5"/>
    </sheetView>
  </sheetViews>
  <sheetFormatPr baseColWidth="10" defaultRowHeight="15"/>
  <cols>
    <col min="2" max="2" width="13.42578125" style="11" customWidth="1"/>
    <col min="3" max="3" width="15.140625" style="11" customWidth="1"/>
    <col min="5" max="5" width="14.5703125" customWidth="1"/>
    <col min="6" max="6" width="15.7109375" customWidth="1"/>
  </cols>
  <sheetData>
    <row r="3" spans="2:8">
      <c r="B3" s="32" t="s">
        <v>0</v>
      </c>
      <c r="C3" s="33"/>
      <c r="E3" s="32" t="s">
        <v>4</v>
      </c>
      <c r="F3" s="33"/>
    </row>
    <row r="4" spans="2:8">
      <c r="B4" s="5">
        <v>158400</v>
      </c>
      <c r="C4" s="6"/>
      <c r="E4" s="5">
        <f>C5</f>
        <v>158400</v>
      </c>
      <c r="F4" s="6"/>
    </row>
    <row r="5" spans="2:8">
      <c r="B5" s="5"/>
      <c r="C5" s="7">
        <v>158400</v>
      </c>
      <c r="E5" s="5"/>
      <c r="F5" s="7">
        <f>B6</f>
        <v>210000</v>
      </c>
    </row>
    <row r="6" spans="2:8">
      <c r="B6" s="5">
        <v>210000</v>
      </c>
      <c r="C6" s="7"/>
      <c r="E6" s="5"/>
      <c r="F6" s="7"/>
      <c r="H6" t="s">
        <v>12</v>
      </c>
    </row>
    <row r="7" spans="2:8">
      <c r="B7" s="5"/>
      <c r="C7" s="7"/>
      <c r="E7" s="5"/>
      <c r="F7" s="7"/>
    </row>
    <row r="8" spans="2:8">
      <c r="B8" s="8"/>
      <c r="C8" s="9"/>
      <c r="E8" s="8"/>
      <c r="F8" s="9"/>
    </row>
    <row r="9" spans="2:8">
      <c r="B9" s="10"/>
      <c r="C9" s="10"/>
    </row>
    <row r="10" spans="2:8">
      <c r="B10" s="32" t="s">
        <v>1</v>
      </c>
      <c r="C10" s="33"/>
      <c r="E10" s="32" t="s">
        <v>5</v>
      </c>
      <c r="F10" s="33"/>
    </row>
    <row r="11" spans="2:8">
      <c r="B11" s="5">
        <v>8690</v>
      </c>
      <c r="C11" s="6"/>
      <c r="E11" s="5">
        <f>C12</f>
        <v>8690</v>
      </c>
      <c r="F11" s="6"/>
    </row>
    <row r="12" spans="2:8">
      <c r="B12" s="5"/>
      <c r="C12" s="7">
        <v>8690</v>
      </c>
      <c r="E12" s="5"/>
      <c r="F12" s="7">
        <f>B13</f>
        <v>4300</v>
      </c>
    </row>
    <row r="13" spans="2:8">
      <c r="B13" s="5">
        <v>4300</v>
      </c>
      <c r="C13" s="7"/>
      <c r="E13" s="5"/>
      <c r="F13" s="7"/>
    </row>
    <row r="14" spans="2:8">
      <c r="B14" s="5"/>
      <c r="C14" s="7"/>
      <c r="E14" s="5"/>
      <c r="F14" s="7"/>
    </row>
    <row r="15" spans="2:8">
      <c r="B15" s="8"/>
      <c r="C15" s="9"/>
      <c r="E15" s="8"/>
      <c r="F15" s="9"/>
    </row>
    <row r="16" spans="2:8">
      <c r="B16" s="10"/>
      <c r="C16" s="10"/>
    </row>
    <row r="17" spans="2:6">
      <c r="B17" s="32" t="s">
        <v>6</v>
      </c>
      <c r="C17" s="33"/>
      <c r="E17" s="32"/>
      <c r="F17" s="33"/>
    </row>
    <row r="18" spans="2:6">
      <c r="B18" s="5">
        <v>4320</v>
      </c>
      <c r="C18" s="6"/>
      <c r="E18" s="5">
        <f>C19</f>
        <v>4320</v>
      </c>
      <c r="F18" s="6"/>
    </row>
    <row r="19" spans="2:6">
      <c r="B19" s="5"/>
      <c r="C19" s="7">
        <v>4320</v>
      </c>
      <c r="E19" s="5"/>
      <c r="F19" s="7">
        <f>B20</f>
        <v>2210</v>
      </c>
    </row>
    <row r="20" spans="2:6">
      <c r="B20" s="5">
        <v>2210</v>
      </c>
      <c r="C20" s="7"/>
      <c r="E20" s="5"/>
      <c r="F20" s="7"/>
    </row>
    <row r="21" spans="2:6">
      <c r="B21" s="5"/>
      <c r="C21" s="7"/>
      <c r="E21" s="5"/>
      <c r="F21" s="7"/>
    </row>
    <row r="22" spans="2:6">
      <c r="B22" s="8"/>
      <c r="C22" s="9"/>
      <c r="E22" s="8"/>
      <c r="F22" s="9"/>
    </row>
    <row r="24" spans="2:6">
      <c r="B24" s="32" t="s">
        <v>2</v>
      </c>
      <c r="C24" s="33"/>
      <c r="E24" s="32"/>
      <c r="F24" s="33"/>
    </row>
    <row r="25" spans="2:6">
      <c r="B25" s="5">
        <v>20820</v>
      </c>
      <c r="C25" s="6"/>
      <c r="E25" s="5">
        <f>C26</f>
        <v>20820</v>
      </c>
      <c r="F25" s="6"/>
    </row>
    <row r="26" spans="2:6">
      <c r="B26" s="5"/>
      <c r="C26" s="7">
        <v>20820</v>
      </c>
      <c r="E26" s="5"/>
      <c r="F26" s="7">
        <f>B27</f>
        <v>15350</v>
      </c>
    </row>
    <row r="27" spans="2:6">
      <c r="B27" s="5">
        <v>15350</v>
      </c>
      <c r="C27" s="7"/>
      <c r="E27" s="5"/>
      <c r="F27" s="7"/>
    </row>
    <row r="28" spans="2:6">
      <c r="B28" s="5"/>
      <c r="C28" s="7"/>
      <c r="E28" s="5"/>
      <c r="F28" s="7"/>
    </row>
    <row r="29" spans="2:6">
      <c r="B29" s="8"/>
      <c r="C29" s="9"/>
      <c r="E29" s="8"/>
      <c r="F29" s="9"/>
    </row>
    <row r="31" spans="2:6">
      <c r="B31" s="32" t="s">
        <v>3</v>
      </c>
      <c r="C31" s="33"/>
      <c r="E31" s="32"/>
      <c r="F31" s="33"/>
    </row>
    <row r="32" spans="2:6">
      <c r="B32" s="5">
        <v>40180</v>
      </c>
      <c r="C32" s="6"/>
      <c r="E32" s="5">
        <f>C33</f>
        <v>40180</v>
      </c>
      <c r="F32" s="6"/>
    </row>
    <row r="33" spans="2:6">
      <c r="B33" s="5"/>
      <c r="C33" s="7">
        <v>40180</v>
      </c>
      <c r="E33" s="5"/>
      <c r="F33" s="7">
        <f>B34</f>
        <v>50250</v>
      </c>
    </row>
    <row r="34" spans="2:6">
      <c r="B34" s="5">
        <v>50250</v>
      </c>
      <c r="C34" s="7"/>
      <c r="E34" s="5"/>
      <c r="F34" s="7"/>
    </row>
    <row r="35" spans="2:6">
      <c r="B35" s="5"/>
      <c r="C35" s="7"/>
      <c r="E35" s="5"/>
      <c r="F35" s="7"/>
    </row>
    <row r="36" spans="2:6">
      <c r="B36" s="8"/>
      <c r="C36" s="9"/>
      <c r="E36" s="8"/>
      <c r="F36" s="9"/>
    </row>
  </sheetData>
  <mergeCells count="10">
    <mergeCell ref="B3:C3"/>
    <mergeCell ref="B10:C10"/>
    <mergeCell ref="B17:C17"/>
    <mergeCell ref="B24:C24"/>
    <mergeCell ref="B31:C31"/>
    <mergeCell ref="E3:F3"/>
    <mergeCell ref="E10:F10"/>
    <mergeCell ref="E17:F17"/>
    <mergeCell ref="E24:F24"/>
    <mergeCell ref="E31:F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Q93"/>
  <sheetViews>
    <sheetView tabSelected="1" topLeftCell="A56" workbookViewId="0">
      <selection activeCell="K87" sqref="K87"/>
    </sheetView>
  </sheetViews>
  <sheetFormatPr baseColWidth="10" defaultRowHeight="15"/>
  <cols>
    <col min="2" max="3" width="20.7109375" customWidth="1"/>
    <col min="5" max="6" width="13.7109375" customWidth="1"/>
  </cols>
  <sheetData>
    <row r="3" spans="2:6">
      <c r="B3" s="12" t="s">
        <v>11</v>
      </c>
      <c r="C3" s="13"/>
      <c r="D3" s="13"/>
      <c r="E3" s="2">
        <f>SUM(F4:F7)</f>
        <v>25080</v>
      </c>
      <c r="F3" s="14"/>
    </row>
    <row r="4" spans="2:6">
      <c r="B4" s="15"/>
      <c r="C4" s="16" t="s">
        <v>9</v>
      </c>
      <c r="D4" s="16"/>
      <c r="E4" s="3"/>
      <c r="F4" s="18">
        <v>11500</v>
      </c>
    </row>
    <row r="5" spans="2:6">
      <c r="B5" s="15"/>
      <c r="C5" s="16" t="s">
        <v>10</v>
      </c>
      <c r="D5" s="16"/>
      <c r="E5" s="3"/>
      <c r="F5" s="18">
        <v>8930</v>
      </c>
    </row>
    <row r="6" spans="2:6">
      <c r="B6" s="15"/>
      <c r="C6" s="16" t="s">
        <v>7</v>
      </c>
      <c r="D6" s="16"/>
      <c r="E6" s="3"/>
      <c r="F6" s="18">
        <v>2150</v>
      </c>
    </row>
    <row r="7" spans="2:6">
      <c r="B7" s="19"/>
      <c r="C7" s="20" t="s">
        <v>8</v>
      </c>
      <c r="D7" s="20"/>
      <c r="E7" s="4"/>
      <c r="F7" s="21">
        <v>2500</v>
      </c>
    </row>
    <row r="8" spans="2:6">
      <c r="B8" s="23"/>
      <c r="C8" s="24" t="s">
        <v>11</v>
      </c>
      <c r="D8" s="24"/>
      <c r="E8" s="26"/>
      <c r="F8" s="25">
        <f>SUM(E8:E12)</f>
        <v>24690</v>
      </c>
    </row>
    <row r="9" spans="2:6">
      <c r="B9" s="15" t="s">
        <v>21</v>
      </c>
      <c r="C9" s="16"/>
      <c r="D9" s="16"/>
      <c r="E9" s="3">
        <v>13850</v>
      </c>
      <c r="F9" s="18"/>
    </row>
    <row r="10" spans="2:6">
      <c r="B10" s="15" t="s">
        <v>10</v>
      </c>
      <c r="C10" s="16"/>
      <c r="D10" s="16"/>
      <c r="E10" s="3">
        <v>6450</v>
      </c>
      <c r="F10" s="18"/>
    </row>
    <row r="11" spans="2:6">
      <c r="B11" s="15" t="s">
        <v>23</v>
      </c>
      <c r="C11" s="16"/>
      <c r="D11" s="16"/>
      <c r="E11" s="3">
        <v>1890</v>
      </c>
      <c r="F11" s="18"/>
    </row>
    <row r="12" spans="2:6">
      <c r="B12" s="19" t="s">
        <v>8</v>
      </c>
      <c r="C12" s="20"/>
      <c r="D12" s="20"/>
      <c r="E12" s="26">
        <v>2500</v>
      </c>
      <c r="F12" s="21"/>
    </row>
    <row r="13" spans="2:6">
      <c r="B13" s="16"/>
      <c r="C13" s="16"/>
      <c r="D13" s="16"/>
      <c r="E13" s="3"/>
      <c r="F13" s="17"/>
    </row>
    <row r="14" spans="2:6">
      <c r="B14" s="12" t="s">
        <v>15</v>
      </c>
      <c r="C14" s="13"/>
      <c r="D14" s="13"/>
      <c r="E14" s="2">
        <f>F15+F16</f>
        <v>59190</v>
      </c>
      <c r="F14" s="22"/>
    </row>
    <row r="15" spans="2:6">
      <c r="B15" s="15"/>
      <c r="C15" s="16" t="s">
        <v>13</v>
      </c>
      <c r="D15" s="16"/>
      <c r="E15" s="29"/>
      <c r="F15" s="27">
        <v>18320</v>
      </c>
    </row>
    <row r="16" spans="2:6">
      <c r="B16" s="19"/>
      <c r="C16" s="20" t="s">
        <v>14</v>
      </c>
      <c r="D16" s="20"/>
      <c r="E16" s="30"/>
      <c r="F16" s="28">
        <v>40870</v>
      </c>
    </row>
    <row r="17" spans="2:17">
      <c r="B17" s="12"/>
      <c r="C17" s="13" t="s">
        <v>15</v>
      </c>
      <c r="D17" s="13"/>
      <c r="E17" s="2"/>
      <c r="F17" s="22">
        <f>E18+E19</f>
        <v>64330</v>
      </c>
    </row>
    <row r="18" spans="2:17">
      <c r="B18" s="15" t="s">
        <v>13</v>
      </c>
      <c r="C18" s="16"/>
      <c r="D18" s="16"/>
      <c r="E18" s="3">
        <v>24530</v>
      </c>
      <c r="F18" s="18"/>
    </row>
    <row r="19" spans="2:17">
      <c r="B19" s="19" t="s">
        <v>14</v>
      </c>
      <c r="C19" s="20"/>
      <c r="D19" s="20"/>
      <c r="E19" s="4">
        <v>39800</v>
      </c>
      <c r="F19" s="21"/>
    </row>
    <row r="20" spans="2:17">
      <c r="E20" s="1"/>
      <c r="F20" s="1"/>
    </row>
    <row r="21" spans="2:17">
      <c r="B21" s="34" t="s">
        <v>16</v>
      </c>
      <c r="C21" s="35"/>
      <c r="D21" s="35"/>
      <c r="E21" s="36"/>
      <c r="F21" s="1"/>
      <c r="J21" s="34" t="s">
        <v>22</v>
      </c>
      <c r="K21" s="35"/>
      <c r="L21" s="35"/>
      <c r="M21" s="36"/>
    </row>
    <row r="22" spans="2:17">
      <c r="B22" s="31" t="s">
        <v>20</v>
      </c>
      <c r="C22" s="2">
        <f>E9+E10</f>
        <v>20300</v>
      </c>
      <c r="D22" s="31"/>
      <c r="E22" s="22"/>
      <c r="F22" s="1"/>
      <c r="J22" s="31">
        <v>603</v>
      </c>
      <c r="K22" s="2">
        <f>E3-F8</f>
        <v>390</v>
      </c>
      <c r="L22" s="31">
        <v>71</v>
      </c>
      <c r="M22" s="2">
        <f>F17-E14</f>
        <v>5140</v>
      </c>
    </row>
    <row r="23" spans="2:17">
      <c r="B23" s="29" t="s">
        <v>17</v>
      </c>
      <c r="C23" s="3">
        <f>E11+E12</f>
        <v>4390</v>
      </c>
      <c r="D23" s="29"/>
      <c r="E23" s="27"/>
      <c r="J23" s="29"/>
      <c r="K23" s="29"/>
      <c r="L23" s="29"/>
      <c r="M23" s="29"/>
    </row>
    <row r="24" spans="2:17">
      <c r="B24" s="29" t="s">
        <v>19</v>
      </c>
      <c r="C24" s="3">
        <f>E18</f>
        <v>24530</v>
      </c>
      <c r="D24" s="29"/>
      <c r="E24" s="27"/>
      <c r="J24" s="29"/>
      <c r="K24" s="29"/>
      <c r="L24" s="29"/>
      <c r="M24" s="29"/>
    </row>
    <row r="25" spans="2:17">
      <c r="B25" s="30" t="s">
        <v>18</v>
      </c>
      <c r="C25" s="4">
        <f>E19</f>
        <v>39800</v>
      </c>
      <c r="D25" s="30"/>
      <c r="E25" s="28"/>
      <c r="J25" s="30"/>
      <c r="K25" s="30"/>
      <c r="L25" s="30"/>
      <c r="M25" s="30"/>
    </row>
    <row r="30" spans="2:17">
      <c r="N30" s="34" t="s">
        <v>36</v>
      </c>
      <c r="O30" s="35"/>
      <c r="P30" s="35"/>
      <c r="Q30" s="36"/>
    </row>
    <row r="31" spans="2:17">
      <c r="B31" s="37" t="s">
        <v>26</v>
      </c>
      <c r="C31" s="37"/>
      <c r="F31" s="37" t="s">
        <v>25</v>
      </c>
      <c r="G31" s="37"/>
      <c r="J31" s="37" t="s">
        <v>29</v>
      </c>
      <c r="K31" s="37"/>
      <c r="N31" t="s">
        <v>31</v>
      </c>
      <c r="P31">
        <v>4000</v>
      </c>
    </row>
    <row r="32" spans="2:17">
      <c r="B32" s="14" t="s">
        <v>24</v>
      </c>
      <c r="F32" s="27"/>
      <c r="J32" s="14">
        <v>1720</v>
      </c>
      <c r="N32" t="s">
        <v>32</v>
      </c>
      <c r="O32" t="s">
        <v>28</v>
      </c>
      <c r="Q32">
        <v>4000</v>
      </c>
    </row>
    <row r="33" spans="2:17">
      <c r="B33" s="27" t="s">
        <v>27</v>
      </c>
      <c r="F33" s="27"/>
      <c r="G33">
        <v>4000</v>
      </c>
      <c r="J33" s="27"/>
      <c r="N33" s="13" t="s">
        <v>29</v>
      </c>
      <c r="O33" s="13"/>
      <c r="P33">
        <v>1720</v>
      </c>
    </row>
    <row r="34" spans="2:17">
      <c r="B34" s="14">
        <v>11520</v>
      </c>
      <c r="C34">
        <v>1000</v>
      </c>
      <c r="F34" s="27">
        <v>4000</v>
      </c>
      <c r="N34" t="s">
        <v>30</v>
      </c>
      <c r="P34">
        <v>8600</v>
      </c>
    </row>
    <row r="35" spans="2:17">
      <c r="B35" s="27"/>
      <c r="C35" s="19">
        <v>200</v>
      </c>
      <c r="O35" t="s">
        <v>33</v>
      </c>
      <c r="Q35">
        <v>10320</v>
      </c>
    </row>
    <row r="36" spans="2:17">
      <c r="B36" s="27"/>
      <c r="C36">
        <v>1200</v>
      </c>
      <c r="J36" s="37" t="s">
        <v>30</v>
      </c>
      <c r="K36" s="37"/>
    </row>
    <row r="37" spans="2:17">
      <c r="C37">
        <v>10320</v>
      </c>
      <c r="F37" s="37" t="s">
        <v>28</v>
      </c>
      <c r="G37" s="37"/>
      <c r="J37" s="27">
        <v>8600</v>
      </c>
    </row>
    <row r="38" spans="2:17">
      <c r="F38" s="14"/>
      <c r="G38">
        <v>4000</v>
      </c>
      <c r="J38" s="27"/>
    </row>
    <row r="39" spans="2:17">
      <c r="F39" s="27"/>
    </row>
    <row r="41" spans="2:17">
      <c r="M41" s="34" t="s">
        <v>36</v>
      </c>
      <c r="N41" s="35"/>
      <c r="O41" s="35"/>
      <c r="P41" s="36"/>
    </row>
    <row r="42" spans="2:17">
      <c r="B42" s="38" t="s">
        <v>34</v>
      </c>
      <c r="C42" s="38"/>
      <c r="F42" s="37" t="s">
        <v>35</v>
      </c>
      <c r="G42" s="37"/>
      <c r="J42" s="39"/>
      <c r="K42" s="39"/>
      <c r="L42" s="16"/>
      <c r="M42" t="s">
        <v>40</v>
      </c>
      <c r="O42">
        <v>5400</v>
      </c>
    </row>
    <row r="43" spans="2:17">
      <c r="B43" s="14">
        <v>10000</v>
      </c>
      <c r="C43" s="13"/>
      <c r="F43" s="27"/>
      <c r="J43" s="16"/>
      <c r="K43" s="16"/>
      <c r="L43" s="16"/>
      <c r="M43" t="s">
        <v>32</v>
      </c>
      <c r="N43" t="s">
        <v>28</v>
      </c>
      <c r="P43">
        <v>5400</v>
      </c>
    </row>
    <row r="44" spans="2:17">
      <c r="B44" s="27">
        <v>2000</v>
      </c>
      <c r="C44" s="16">
        <v>4000</v>
      </c>
      <c r="F44" s="27"/>
      <c r="G44">
        <v>6000</v>
      </c>
      <c r="J44" s="16"/>
      <c r="K44" s="16"/>
      <c r="L44" s="16"/>
      <c r="M44" s="13"/>
      <c r="N44" s="13"/>
    </row>
    <row r="45" spans="2:17">
      <c r="B45" s="27"/>
      <c r="C45" s="16">
        <v>800</v>
      </c>
      <c r="F45" s="27">
        <v>5400</v>
      </c>
      <c r="J45" s="16"/>
      <c r="K45" s="16"/>
      <c r="L45" s="16"/>
    </row>
    <row r="46" spans="2:17">
      <c r="B46" s="27"/>
      <c r="C46" s="16"/>
      <c r="J46" s="16"/>
      <c r="K46" s="16"/>
      <c r="L46" s="16"/>
    </row>
    <row r="47" spans="2:17">
      <c r="B47" s="27"/>
      <c r="C47" s="16"/>
      <c r="J47" s="39"/>
      <c r="K47" s="39"/>
      <c r="L47" s="16"/>
      <c r="M47" s="16"/>
      <c r="N47" s="16"/>
      <c r="O47" s="16"/>
    </row>
    <row r="48" spans="2:17">
      <c r="B48" s="27"/>
      <c r="C48" s="16"/>
      <c r="F48" s="37" t="s">
        <v>28</v>
      </c>
      <c r="G48" s="37"/>
      <c r="J48" s="16"/>
      <c r="K48" s="16"/>
      <c r="L48" s="16"/>
      <c r="M48" s="16"/>
      <c r="N48" s="16"/>
      <c r="O48" s="16"/>
    </row>
    <row r="49" spans="2:17">
      <c r="F49" s="14"/>
      <c r="G49">
        <v>5400</v>
      </c>
      <c r="J49" s="16"/>
      <c r="K49" s="16"/>
      <c r="L49" s="16"/>
      <c r="M49" s="16"/>
      <c r="N49" s="16"/>
      <c r="O49" s="16"/>
    </row>
    <row r="50" spans="2:17">
      <c r="F50" s="27"/>
      <c r="J50" s="16"/>
      <c r="K50" s="16"/>
      <c r="L50" s="16"/>
      <c r="M50" s="16"/>
      <c r="N50" s="16"/>
      <c r="O50" s="16"/>
    </row>
    <row r="51" spans="2:17">
      <c r="J51" s="16"/>
      <c r="K51" s="16"/>
      <c r="L51" s="16"/>
      <c r="M51" s="16"/>
      <c r="N51" s="16"/>
      <c r="O51" s="16"/>
    </row>
    <row r="52" spans="2:17">
      <c r="B52" s="37" t="s">
        <v>37</v>
      </c>
      <c r="C52" s="37"/>
      <c r="F52" s="37" t="s">
        <v>38</v>
      </c>
      <c r="G52" s="37"/>
      <c r="J52" s="37" t="s">
        <v>29</v>
      </c>
      <c r="K52" s="37"/>
      <c r="L52" s="16"/>
      <c r="M52" s="16"/>
      <c r="N52" s="34" t="s">
        <v>36</v>
      </c>
      <c r="O52" s="35"/>
      <c r="P52" s="35"/>
      <c r="Q52" s="36"/>
    </row>
    <row r="53" spans="2:17">
      <c r="B53" s="40">
        <v>5030</v>
      </c>
      <c r="C53" s="41"/>
      <c r="F53" s="44"/>
      <c r="G53" s="41"/>
      <c r="J53" s="43">
        <f>1006-220</f>
        <v>786</v>
      </c>
      <c r="K53" s="41"/>
      <c r="L53" s="16"/>
      <c r="M53" s="16"/>
      <c r="N53" t="s">
        <v>39</v>
      </c>
      <c r="P53" s="41">
        <v>2600</v>
      </c>
      <c r="Q53" s="41"/>
    </row>
    <row r="54" spans="2:17">
      <c r="B54" s="42">
        <f>+B53/5</f>
        <v>1006</v>
      </c>
      <c r="C54" s="41"/>
      <c r="F54" s="44"/>
      <c r="G54" s="41">
        <v>2600</v>
      </c>
      <c r="J54" s="44"/>
      <c r="K54" s="41"/>
      <c r="L54" s="16"/>
      <c r="M54" s="16"/>
      <c r="N54" t="s">
        <v>32</v>
      </c>
      <c r="O54" t="s">
        <v>28</v>
      </c>
      <c r="P54" s="41"/>
      <c r="Q54" s="41">
        <v>2600</v>
      </c>
    </row>
    <row r="55" spans="2:17">
      <c r="B55" s="43">
        <f>B53+B54</f>
        <v>6036</v>
      </c>
      <c r="C55" s="41">
        <v>1100</v>
      </c>
      <c r="F55" s="44">
        <v>2600</v>
      </c>
      <c r="G55" s="41"/>
      <c r="J55" s="41"/>
      <c r="K55" s="41"/>
      <c r="L55" s="16"/>
      <c r="M55" s="16"/>
      <c r="N55" s="13" t="s">
        <v>29</v>
      </c>
      <c r="O55" s="13"/>
      <c r="P55" s="41">
        <v>786</v>
      </c>
      <c r="Q55" s="41"/>
    </row>
    <row r="56" spans="2:17">
      <c r="B56" s="44"/>
      <c r="C56" s="41">
        <f>C55/5</f>
        <v>220</v>
      </c>
      <c r="N56" t="s">
        <v>30</v>
      </c>
      <c r="P56" s="41">
        <v>3930</v>
      </c>
      <c r="Q56" s="41"/>
    </row>
    <row r="57" spans="2:17">
      <c r="B57" s="46"/>
      <c r="C57" s="47">
        <v>4716</v>
      </c>
      <c r="F57" s="37" t="s">
        <v>28</v>
      </c>
      <c r="G57" s="37"/>
      <c r="J57" s="37" t="s">
        <v>30</v>
      </c>
      <c r="K57" s="37"/>
      <c r="O57" t="s">
        <v>41</v>
      </c>
      <c r="P57" s="41"/>
      <c r="Q57" s="41">
        <f>P53+P55+P56-Q54</f>
        <v>4716</v>
      </c>
    </row>
    <row r="58" spans="2:17">
      <c r="F58" s="43"/>
      <c r="G58" s="41">
        <v>2600</v>
      </c>
      <c r="J58" s="44">
        <f>5030-1100</f>
        <v>3930</v>
      </c>
      <c r="K58" s="41"/>
    </row>
    <row r="59" spans="2:17">
      <c r="F59" s="44"/>
      <c r="G59" s="41"/>
      <c r="J59" s="44"/>
      <c r="K59" s="41"/>
    </row>
    <row r="62" spans="2:17">
      <c r="B62" t="s">
        <v>42</v>
      </c>
    </row>
    <row r="63" spans="2:17">
      <c r="M63" s="34" t="s">
        <v>36</v>
      </c>
      <c r="N63" s="35"/>
      <c r="O63" s="35"/>
      <c r="P63" s="36"/>
    </row>
    <row r="64" spans="2:17">
      <c r="B64" s="38" t="s">
        <v>34</v>
      </c>
      <c r="C64" s="38"/>
      <c r="F64" s="37" t="s">
        <v>35</v>
      </c>
      <c r="G64" s="37"/>
      <c r="J64" s="39"/>
      <c r="K64" s="39"/>
      <c r="L64" s="16"/>
      <c r="M64" t="s">
        <v>40</v>
      </c>
      <c r="O64">
        <v>5400</v>
      </c>
    </row>
    <row r="65" spans="2:16">
      <c r="B65" s="14">
        <v>10000</v>
      </c>
      <c r="C65" s="13"/>
      <c r="F65" s="27"/>
      <c r="J65" s="16"/>
      <c r="K65" s="16"/>
      <c r="L65" s="16"/>
      <c r="M65" t="s">
        <v>32</v>
      </c>
      <c r="N65" t="s">
        <v>28</v>
      </c>
      <c r="P65">
        <v>5400</v>
      </c>
    </row>
    <row r="66" spans="2:16">
      <c r="B66" s="27">
        <v>2000</v>
      </c>
      <c r="C66" s="16">
        <v>4000</v>
      </c>
      <c r="F66" s="27"/>
      <c r="G66">
        <v>6000</v>
      </c>
      <c r="J66" s="16"/>
      <c r="K66" s="16"/>
      <c r="L66" s="16"/>
      <c r="M66" s="13"/>
      <c r="N66" s="13"/>
    </row>
    <row r="67" spans="2:16">
      <c r="B67" s="27"/>
      <c r="C67" s="16">
        <v>800</v>
      </c>
      <c r="F67" s="27">
        <v>5400</v>
      </c>
      <c r="J67" s="16"/>
      <c r="K67" s="16"/>
      <c r="L67" s="16"/>
    </row>
    <row r="68" spans="2:16">
      <c r="C68" s="15">
        <v>6000</v>
      </c>
      <c r="F68">
        <v>600</v>
      </c>
    </row>
    <row r="69" spans="2:16">
      <c r="C69" s="15">
        <v>1200</v>
      </c>
    </row>
    <row r="70" spans="2:16">
      <c r="F70" s="37" t="s">
        <v>28</v>
      </c>
      <c r="G70" s="37"/>
    </row>
    <row r="71" spans="2:16">
      <c r="F71" s="14"/>
      <c r="G71">
        <v>5400</v>
      </c>
    </row>
    <row r="72" spans="2:16">
      <c r="F72" s="27"/>
      <c r="G72">
        <v>600</v>
      </c>
    </row>
    <row r="76" spans="2:16">
      <c r="M76" s="16"/>
      <c r="N76" s="16"/>
      <c r="O76" s="16"/>
      <c r="P76" s="16"/>
    </row>
    <row r="77" spans="2:16">
      <c r="M77" s="34" t="s">
        <v>36</v>
      </c>
      <c r="N77" s="35"/>
      <c r="O77" s="35"/>
      <c r="P77" s="36"/>
    </row>
    <row r="78" spans="2:16">
      <c r="B78" s="38" t="s">
        <v>43</v>
      </c>
      <c r="C78" s="38"/>
      <c r="F78" s="37" t="s">
        <v>30</v>
      </c>
      <c r="G78" s="37"/>
      <c r="I78" s="37" t="s">
        <v>29</v>
      </c>
      <c r="J78" s="37"/>
      <c r="K78" s="39"/>
      <c r="L78" s="16"/>
    </row>
    <row r="79" spans="2:16">
      <c r="B79" s="40">
        <v>6380</v>
      </c>
      <c r="C79" s="45"/>
      <c r="F79" s="44">
        <f>B79</f>
        <v>6380</v>
      </c>
      <c r="I79" s="43">
        <v>1276</v>
      </c>
      <c r="J79" s="41"/>
      <c r="K79" s="16"/>
      <c r="L79" s="16"/>
      <c r="M79" t="s">
        <v>47</v>
      </c>
      <c r="O79" s="41">
        <v>1276</v>
      </c>
      <c r="P79" s="41"/>
    </row>
    <row r="80" spans="2:16">
      <c r="B80" s="42">
        <f>B79/5</f>
        <v>1276</v>
      </c>
      <c r="C80" s="46"/>
      <c r="F80" s="27"/>
      <c r="I80" s="44"/>
      <c r="J80" s="41"/>
      <c r="K80" s="16"/>
      <c r="L80" s="16"/>
      <c r="M80" s="16" t="s">
        <v>46</v>
      </c>
      <c r="N80" s="16"/>
      <c r="O80" s="41">
        <v>6380</v>
      </c>
      <c r="P80" s="41"/>
    </row>
    <row r="81" spans="2:16">
      <c r="B81" s="43">
        <f>B79+B80</f>
        <v>7656</v>
      </c>
      <c r="C81" s="46">
        <v>6380</v>
      </c>
      <c r="F81" s="27"/>
      <c r="I81" s="41"/>
      <c r="J81" s="41"/>
      <c r="K81" s="16"/>
      <c r="L81" s="16"/>
      <c r="M81" t="s">
        <v>45</v>
      </c>
      <c r="O81" s="41"/>
      <c r="P81" s="41">
        <v>7656</v>
      </c>
    </row>
    <row r="82" spans="2:16">
      <c r="B82" s="41"/>
      <c r="C82" s="47"/>
      <c r="O82" s="41"/>
      <c r="P82" s="41"/>
    </row>
    <row r="83" spans="2:16">
      <c r="B83" s="41"/>
      <c r="C83" s="47"/>
    </row>
    <row r="84" spans="2:16">
      <c r="F84" s="38"/>
      <c r="G84" s="38"/>
    </row>
    <row r="85" spans="2:16">
      <c r="M85" s="34" t="s">
        <v>36</v>
      </c>
      <c r="N85" s="35"/>
      <c r="O85" s="35"/>
      <c r="P85" s="36"/>
    </row>
    <row r="86" spans="2:16">
      <c r="B86" s="38" t="s">
        <v>44</v>
      </c>
      <c r="C86" s="38"/>
      <c r="F86" s="37" t="s">
        <v>48</v>
      </c>
      <c r="G86" s="37"/>
      <c r="J86" s="39"/>
      <c r="K86" s="39"/>
      <c r="L86" s="16"/>
      <c r="M86" t="s">
        <v>49</v>
      </c>
      <c r="P86">
        <v>10272</v>
      </c>
    </row>
    <row r="87" spans="2:16">
      <c r="B87" s="43">
        <v>8560</v>
      </c>
      <c r="C87" s="45"/>
      <c r="F87" s="44"/>
      <c r="G87" s="41"/>
      <c r="J87" s="16"/>
      <c r="K87" s="16"/>
      <c r="L87" s="16"/>
      <c r="M87" s="16" t="s">
        <v>50</v>
      </c>
      <c r="N87" s="16"/>
      <c r="O87">
        <v>10272</v>
      </c>
    </row>
    <row r="88" spans="2:16">
      <c r="B88" s="44">
        <f>B87/5</f>
        <v>1712</v>
      </c>
      <c r="C88" s="46">
        <f>60/100*B87</f>
        <v>5136</v>
      </c>
      <c r="F88" s="44"/>
      <c r="G88" s="41">
        <v>5136</v>
      </c>
      <c r="J88" s="16"/>
      <c r="K88" s="16"/>
      <c r="L88" s="16"/>
      <c r="M88" s="48">
        <v>681</v>
      </c>
      <c r="N88" s="16"/>
      <c r="O88">
        <v>5136</v>
      </c>
    </row>
    <row r="89" spans="2:16">
      <c r="B89" s="44"/>
      <c r="C89" s="46">
        <f>C88/5</f>
        <v>1027.2</v>
      </c>
      <c r="F89" s="44"/>
      <c r="G89" s="41"/>
      <c r="J89" s="16"/>
      <c r="K89" s="16"/>
      <c r="L89" s="16"/>
      <c r="M89" t="s">
        <v>51</v>
      </c>
      <c r="P89">
        <v>5136</v>
      </c>
    </row>
    <row r="90" spans="2:16">
      <c r="B90" s="44"/>
      <c r="C90" s="46"/>
      <c r="J90" s="16"/>
      <c r="K90" s="16"/>
      <c r="L90" s="16"/>
    </row>
    <row r="91" spans="2:16">
      <c r="B91" s="44"/>
      <c r="C91" s="46"/>
      <c r="F91" s="37" t="s">
        <v>28</v>
      </c>
      <c r="G91" s="37"/>
      <c r="J91" s="39"/>
      <c r="K91" s="39"/>
      <c r="L91" s="16"/>
      <c r="M91" s="16"/>
      <c r="N91" s="16"/>
      <c r="O91" s="16"/>
    </row>
    <row r="92" spans="2:16">
      <c r="F92" s="43"/>
      <c r="G92" s="41">
        <v>2600</v>
      </c>
    </row>
    <row r="93" spans="2:16">
      <c r="F93" s="44"/>
      <c r="G93" s="41"/>
    </row>
  </sheetData>
  <mergeCells count="31">
    <mergeCell ref="B86:C86"/>
    <mergeCell ref="F86:G86"/>
    <mergeCell ref="F91:G91"/>
    <mergeCell ref="B78:C78"/>
    <mergeCell ref="F78:G78"/>
    <mergeCell ref="F84:G84"/>
    <mergeCell ref="I78:J78"/>
    <mergeCell ref="M85:P85"/>
    <mergeCell ref="M63:P63"/>
    <mergeCell ref="B64:C64"/>
    <mergeCell ref="F64:G64"/>
    <mergeCell ref="F70:G70"/>
    <mergeCell ref="M77:P77"/>
    <mergeCell ref="M41:P41"/>
    <mergeCell ref="N30:Q30"/>
    <mergeCell ref="B52:C52"/>
    <mergeCell ref="F52:G52"/>
    <mergeCell ref="F57:G57"/>
    <mergeCell ref="J52:K52"/>
    <mergeCell ref="J57:K57"/>
    <mergeCell ref="N52:Q52"/>
    <mergeCell ref="B42:C42"/>
    <mergeCell ref="F42:G42"/>
    <mergeCell ref="F48:G48"/>
    <mergeCell ref="J21:M21"/>
    <mergeCell ref="B21:E21"/>
    <mergeCell ref="B31:C31"/>
    <mergeCell ref="F31:G31"/>
    <mergeCell ref="F37:G37"/>
    <mergeCell ref="J31:K31"/>
    <mergeCell ref="J36:K3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 EX1</vt:lpstr>
      <vt:lpstr>Stocks EX2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2008-11-17T15:01:01Z</dcterms:modified>
</cp:coreProperties>
</file>