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8" yWindow="-12" windowWidth="9660" windowHeight="832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9" i="1"/>
  <c r="C8"/>
  <c r="E2" l="1"/>
  <c r="C10" s="1"/>
  <c r="G21" s="1"/>
  <c r="L1" l="1"/>
  <c r="L3"/>
  <c r="I5" s="1"/>
  <c r="L2"/>
  <c r="I14"/>
  <c r="B5"/>
  <c r="C7"/>
  <c r="G18" s="1"/>
  <c r="G19"/>
  <c r="G20"/>
  <c r="C6"/>
  <c r="G17" s="1"/>
  <c r="N5" l="1"/>
  <c r="O5" s="1"/>
  <c r="J5" s="1"/>
  <c r="F16" s="1"/>
  <c r="C5"/>
  <c r="D5" s="1"/>
  <c r="E5" s="1"/>
  <c r="B6" s="1"/>
  <c r="N6" l="1"/>
  <c r="O6" s="1"/>
  <c r="D6"/>
  <c r="D7" s="1"/>
  <c r="G16"/>
  <c r="G22" s="1"/>
  <c r="K5"/>
  <c r="L5" s="1"/>
  <c r="N7"/>
  <c r="N8" s="1"/>
  <c r="E6"/>
  <c r="B7" s="1"/>
  <c r="O8" l="1"/>
  <c r="N9"/>
  <c r="O9" s="1"/>
  <c r="H16"/>
  <c r="J16" s="1"/>
  <c r="O7"/>
  <c r="I6"/>
  <c r="E7"/>
  <c r="B8" s="1"/>
  <c r="D8"/>
  <c r="D9" s="1"/>
  <c r="D10" l="1"/>
  <c r="E10" s="1"/>
  <c r="E9"/>
  <c r="B10" s="1"/>
  <c r="J6"/>
  <c r="F17" s="1"/>
  <c r="H17" s="1"/>
  <c r="J17" s="1"/>
  <c r="E8"/>
  <c r="B9" s="1"/>
  <c r="K6" l="1"/>
  <c r="L6" s="1"/>
  <c r="I7" s="1"/>
  <c r="J7" s="1"/>
  <c r="K7" l="1"/>
  <c r="L7" s="1"/>
  <c r="I8" s="1"/>
  <c r="J8" s="1"/>
  <c r="K8" s="1"/>
  <c r="L8" s="1"/>
  <c r="I9" s="1"/>
  <c r="J9" s="1"/>
  <c r="K9" s="1"/>
  <c r="L9" s="1"/>
  <c r="F18"/>
  <c r="F20" l="1"/>
  <c r="H20" s="1"/>
  <c r="F19"/>
  <c r="H19" s="1"/>
  <c r="H18"/>
  <c r="J18" s="1"/>
  <c r="J19" l="1"/>
  <c r="J20" s="1"/>
  <c r="F21" l="1"/>
  <c r="H21" s="1"/>
  <c r="J21" s="1"/>
  <c r="H22" l="1"/>
  <c r="F22"/>
</calcChain>
</file>

<file path=xl/sharedStrings.xml><?xml version="1.0" encoding="utf-8"?>
<sst xmlns="http://schemas.openxmlformats.org/spreadsheetml/2006/main" count="42" uniqueCount="24">
  <si>
    <t xml:space="preserve">Amortissement linéaire sur : </t>
  </si>
  <si>
    <t>Année</t>
  </si>
  <si>
    <t>Base à amortir</t>
  </si>
  <si>
    <t>Annuité</t>
  </si>
  <si>
    <t>Annuité cumulée</t>
  </si>
  <si>
    <t>Valeur nette comptable</t>
  </si>
  <si>
    <t>N</t>
  </si>
  <si>
    <t>N+1</t>
  </si>
  <si>
    <t>N+2</t>
  </si>
  <si>
    <t>N+3</t>
  </si>
  <si>
    <t>N+4</t>
  </si>
  <si>
    <t>N+5</t>
  </si>
  <si>
    <t>Date d'acquisition (Proportion):</t>
  </si>
  <si>
    <t>Prix d'acquisition</t>
  </si>
  <si>
    <t xml:space="preserve">Amortissement Dégressif sur : </t>
  </si>
  <si>
    <t xml:space="preserve">Coef Amortissement : </t>
  </si>
  <si>
    <t>A.F. dégressif</t>
  </si>
  <si>
    <t>A.C. linéaire</t>
  </si>
  <si>
    <t>Am. Dérogatoire : A.F.-A.C</t>
  </si>
  <si>
    <t>Somme</t>
  </si>
  <si>
    <t>Amortissement linéaire sur  :</t>
  </si>
  <si>
    <t>Valeur nette Fiscale</t>
  </si>
  <si>
    <t>Am. Dér.Cum</t>
  </si>
  <si>
    <t>Tx lineaire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</si>
</sst>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/>
    <xf numFmtId="0" fontId="2" fillId="2" borderId="1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4" fontId="0" fillId="4" borderId="10" xfId="1" applyFont="1" applyFill="1" applyBorder="1" applyAlignment="1">
      <alignment horizontal="center" vertical="center"/>
    </xf>
    <xf numFmtId="44" fontId="0" fillId="0" borderId="4" xfId="1" applyFont="1" applyBorder="1"/>
    <xf numFmtId="0" fontId="3" fillId="2" borderId="2" xfId="0" applyFont="1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/>
    <xf numFmtId="44" fontId="0" fillId="4" borderId="13" xfId="0" applyNumberFormat="1" applyFill="1" applyBorder="1"/>
    <xf numFmtId="44" fontId="0" fillId="4" borderId="16" xfId="0" applyNumberFormat="1" applyFill="1" applyBorder="1"/>
    <xf numFmtId="2" fontId="3" fillId="2" borderId="9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/>
    <xf numFmtId="0" fontId="5" fillId="3" borderId="5" xfId="0" applyFont="1" applyFill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44" fontId="5" fillId="4" borderId="16" xfId="0" applyNumberFormat="1" applyFont="1" applyFill="1" applyBorder="1"/>
    <xf numFmtId="44" fontId="2" fillId="4" borderId="7" xfId="1" applyFont="1" applyFill="1" applyBorder="1" applyAlignment="1">
      <alignment horizontal="center" vertical="center"/>
    </xf>
    <xf numFmtId="44" fontId="2" fillId="4" borderId="0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4" fontId="2" fillId="4" borderId="8" xfId="1" applyFont="1" applyFill="1" applyBorder="1" applyAlignment="1">
      <alignment horizontal="center" vertical="center"/>
    </xf>
    <xf numFmtId="44" fontId="2" fillId="4" borderId="15" xfId="1" applyFont="1" applyFill="1" applyBorder="1" applyAlignment="1">
      <alignment horizontal="center" vertical="center"/>
    </xf>
    <xf numFmtId="44" fontId="6" fillId="4" borderId="7" xfId="1" applyFont="1" applyFill="1" applyBorder="1" applyAlignment="1">
      <alignment horizontal="center" vertical="center"/>
    </xf>
    <xf numFmtId="44" fontId="6" fillId="4" borderId="0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C10" zoomScale="85" zoomScaleNormal="85" workbookViewId="0">
      <selection activeCell="F26" sqref="F26"/>
    </sheetView>
  </sheetViews>
  <sheetFormatPr baseColWidth="10" defaultRowHeight="14.4"/>
  <cols>
    <col min="2" max="2" width="13.5546875" bestFit="1" customWidth="1"/>
    <col min="3" max="3" width="12.109375" bestFit="1" customWidth="1"/>
    <col min="4" max="4" width="16.44140625" bestFit="1" customWidth="1"/>
    <col min="5" max="5" width="22.33203125" bestFit="1" customWidth="1"/>
    <col min="6" max="6" width="13" bestFit="1" customWidth="1"/>
    <col min="7" max="7" width="11.88671875" bestFit="1" customWidth="1"/>
    <col min="8" max="8" width="24.44140625" bestFit="1" customWidth="1"/>
    <col min="9" max="9" width="13.5546875" bestFit="1" customWidth="1"/>
    <col min="10" max="10" width="12.6640625" bestFit="1" customWidth="1"/>
    <col min="11" max="11" width="16.44140625" bestFit="1" customWidth="1"/>
    <col min="12" max="12" width="22.33203125" bestFit="1" customWidth="1"/>
    <col min="14" max="14" width="20.88671875" bestFit="1" customWidth="1"/>
  </cols>
  <sheetData>
    <row r="1" spans="1:15" ht="15.6">
      <c r="A1" s="35" t="s">
        <v>0</v>
      </c>
      <c r="B1" s="36"/>
      <c r="C1" s="36"/>
      <c r="D1" s="41"/>
      <c r="E1" s="1">
        <v>5</v>
      </c>
      <c r="H1" s="35" t="s">
        <v>14</v>
      </c>
      <c r="I1" s="36"/>
      <c r="J1" s="36"/>
      <c r="K1" s="41"/>
      <c r="L1" s="1">
        <f>E1</f>
        <v>5</v>
      </c>
    </row>
    <row r="2" spans="1:15" ht="16.2" thickBot="1">
      <c r="A2" s="35" t="s">
        <v>12</v>
      </c>
      <c r="B2" s="36"/>
      <c r="C2" s="36"/>
      <c r="D2" s="41"/>
      <c r="E2" s="24">
        <f>7/12</f>
        <v>0.58333333333333337</v>
      </c>
      <c r="H2" s="35" t="s">
        <v>12</v>
      </c>
      <c r="I2" s="36"/>
      <c r="J2" s="36"/>
      <c r="K2" s="41"/>
      <c r="L2" s="13">
        <f>E2</f>
        <v>0.58333333333333337</v>
      </c>
      <c r="N2" t="s">
        <v>23</v>
      </c>
    </row>
    <row r="3" spans="1:15" ht="16.2" thickBot="1">
      <c r="A3" s="35" t="s">
        <v>13</v>
      </c>
      <c r="B3" s="36"/>
      <c r="C3" s="36"/>
      <c r="D3" s="36"/>
      <c r="E3" s="26">
        <v>24500</v>
      </c>
      <c r="H3" s="35" t="s">
        <v>13</v>
      </c>
      <c r="I3" s="36"/>
      <c r="J3" s="36"/>
      <c r="K3" s="41"/>
      <c r="L3" s="1">
        <f>E3</f>
        <v>24500</v>
      </c>
      <c r="N3" s="7" t="s">
        <v>15</v>
      </c>
      <c r="O3" s="6">
        <v>2.25</v>
      </c>
    </row>
    <row r="4" spans="1:15">
      <c r="A4" s="5" t="s">
        <v>1</v>
      </c>
      <c r="B4" s="2" t="s">
        <v>2</v>
      </c>
      <c r="C4" s="2" t="s">
        <v>3</v>
      </c>
      <c r="D4" s="2" t="s">
        <v>4</v>
      </c>
      <c r="E4" s="25" t="s">
        <v>5</v>
      </c>
      <c r="H4" s="5" t="s">
        <v>1</v>
      </c>
      <c r="I4" s="2" t="s">
        <v>2</v>
      </c>
      <c r="J4" s="2" t="s">
        <v>3</v>
      </c>
      <c r="K4" s="2" t="s">
        <v>4</v>
      </c>
      <c r="L4" s="2" t="s">
        <v>21</v>
      </c>
    </row>
    <row r="5" spans="1:15">
      <c r="A5" s="3" t="s">
        <v>6</v>
      </c>
      <c r="B5" s="14">
        <f>E3</f>
        <v>24500</v>
      </c>
      <c r="C5" s="14">
        <f>B5/E1*E2</f>
        <v>2858.3333333333335</v>
      </c>
      <c r="D5" s="14">
        <f>C5</f>
        <v>2858.3333333333335</v>
      </c>
      <c r="E5" s="14">
        <f>$E$3-D5</f>
        <v>21641.666666666668</v>
      </c>
      <c r="H5" s="3" t="s">
        <v>6</v>
      </c>
      <c r="I5" s="4">
        <f>L3</f>
        <v>24500</v>
      </c>
      <c r="J5" s="4">
        <f>MAX(I5/$L$1*$O$3,I5*O5)*L2</f>
        <v>6431.25</v>
      </c>
      <c r="K5" s="4">
        <f>J5</f>
        <v>6431.25</v>
      </c>
      <c r="L5" s="4">
        <f>$L$3-K5</f>
        <v>18068.75</v>
      </c>
      <c r="N5" s="8">
        <f>L1</f>
        <v>5</v>
      </c>
      <c r="O5" s="9">
        <f>1/N5</f>
        <v>0.2</v>
      </c>
    </row>
    <row r="6" spans="1:15">
      <c r="A6" s="3" t="s">
        <v>7</v>
      </c>
      <c r="B6" s="14">
        <f>E5</f>
        <v>21641.666666666668</v>
      </c>
      <c r="C6" s="14">
        <f>$E$3/$E$1</f>
        <v>4900</v>
      </c>
      <c r="D6" s="14">
        <f>D5+C6</f>
        <v>7758.3333333333339</v>
      </c>
      <c r="E6" s="14">
        <f>$E$3-D6</f>
        <v>16741.666666666664</v>
      </c>
      <c r="H6" s="3" t="s">
        <v>7</v>
      </c>
      <c r="I6" s="4">
        <f>L5</f>
        <v>18068.75</v>
      </c>
      <c r="J6" s="4">
        <f>MAX(I6/$L$1*$O$3,I6*O6)</f>
        <v>8130.9375</v>
      </c>
      <c r="K6" s="4">
        <f>K5+J6</f>
        <v>14562.1875</v>
      </c>
      <c r="L6" s="4">
        <f t="shared" ref="L6:L7" si="0">$L$3-K6</f>
        <v>9937.8125</v>
      </c>
      <c r="N6" s="10">
        <f>N5-1</f>
        <v>4</v>
      </c>
      <c r="O6" s="11">
        <f t="shared" ref="O6:O7" si="1">1/N6</f>
        <v>0.25</v>
      </c>
    </row>
    <row r="7" spans="1:15">
      <c r="A7" s="3" t="s">
        <v>8</v>
      </c>
      <c r="B7" s="14">
        <f>E6</f>
        <v>16741.666666666664</v>
      </c>
      <c r="C7" s="14">
        <f t="shared" ref="C7" si="2">$E$3/$E$1</f>
        <v>4900</v>
      </c>
      <c r="D7" s="14">
        <f t="shared" ref="D7:D8" si="3">D6+C7</f>
        <v>12658.333333333334</v>
      </c>
      <c r="E7" s="14">
        <f t="shared" ref="E7:E8" si="4">$E$3-D7</f>
        <v>11841.666666666666</v>
      </c>
      <c r="H7" s="3" t="s">
        <v>8</v>
      </c>
      <c r="I7" s="4">
        <f t="shared" ref="I7" si="5">L6</f>
        <v>9937.8125</v>
      </c>
      <c r="J7" s="4">
        <f t="shared" ref="J7" si="6">MAX(I7/$L$1*$O$3,I7*O7)</f>
        <v>4472.015625</v>
      </c>
      <c r="K7" s="4">
        <f t="shared" ref="K7" si="7">K6+J7</f>
        <v>19034.203125</v>
      </c>
      <c r="L7" s="4">
        <f t="shared" si="0"/>
        <v>5465.796875</v>
      </c>
      <c r="N7" s="10">
        <f t="shared" ref="N7:N9" si="8">N6-1</f>
        <v>3</v>
      </c>
      <c r="O7" s="11">
        <f t="shared" si="1"/>
        <v>0.33333333333333331</v>
      </c>
    </row>
    <row r="8" spans="1:15">
      <c r="A8" s="3" t="s">
        <v>9</v>
      </c>
      <c r="B8" s="14">
        <f t="shared" ref="B8" si="9">E7</f>
        <v>11841.666666666666</v>
      </c>
      <c r="C8" s="14">
        <f>$E$3/$E$1</f>
        <v>4900</v>
      </c>
      <c r="D8" s="14">
        <f t="shared" si="3"/>
        <v>17558.333333333336</v>
      </c>
      <c r="E8" s="14">
        <f t="shared" si="4"/>
        <v>6941.6666666666642</v>
      </c>
      <c r="H8" s="3" t="s">
        <v>9</v>
      </c>
      <c r="I8" s="4">
        <f t="shared" ref="I8:I9" si="10">L7</f>
        <v>5465.796875</v>
      </c>
      <c r="J8" s="4">
        <f t="shared" ref="J8:J9" si="11">MAX(I8/$L$1*$O$3,I8*O8)</f>
        <v>2732.8984375</v>
      </c>
      <c r="K8" s="4">
        <f t="shared" ref="K8:K9" si="12">K7+J8</f>
        <v>21767.1015625</v>
      </c>
      <c r="L8" s="4">
        <f t="shared" ref="L8:L9" si="13">$L$3-K8</f>
        <v>2732.8984375</v>
      </c>
      <c r="N8" s="10">
        <f t="shared" si="8"/>
        <v>2</v>
      </c>
      <c r="O8" s="11">
        <f t="shared" ref="O8:O9" si="14">1/N8</f>
        <v>0.5</v>
      </c>
    </row>
    <row r="9" spans="1:15">
      <c r="A9" s="3" t="s">
        <v>10</v>
      </c>
      <c r="B9" s="14">
        <f t="shared" ref="B9:B10" si="15">E8</f>
        <v>6941.6666666666642</v>
      </c>
      <c r="C9" s="14">
        <f t="shared" ref="C9" si="16">$E$3/$E$1</f>
        <v>4900</v>
      </c>
      <c r="D9" s="14">
        <f t="shared" ref="D9:D10" si="17">D8+C9</f>
        <v>22458.333333333336</v>
      </c>
      <c r="E9" s="14">
        <f t="shared" ref="E9:E10" si="18">$E$3-D9</f>
        <v>2041.6666666666642</v>
      </c>
      <c r="H9" s="3" t="s">
        <v>10</v>
      </c>
      <c r="I9" s="4">
        <f t="shared" si="10"/>
        <v>2732.8984375</v>
      </c>
      <c r="J9" s="4">
        <f t="shared" si="11"/>
        <v>2732.8984375</v>
      </c>
      <c r="K9" s="4">
        <f t="shared" si="12"/>
        <v>24500</v>
      </c>
      <c r="L9" s="4">
        <f t="shared" si="13"/>
        <v>0</v>
      </c>
      <c r="N9" s="10">
        <f t="shared" si="8"/>
        <v>1</v>
      </c>
      <c r="O9" s="11">
        <f t="shared" si="14"/>
        <v>1</v>
      </c>
    </row>
    <row r="10" spans="1:15">
      <c r="A10" s="3" t="s">
        <v>11</v>
      </c>
      <c r="B10" s="14">
        <f t="shared" si="15"/>
        <v>2041.6666666666642</v>
      </c>
      <c r="C10" s="14">
        <f>$E$3/$E$1*(1-E2)</f>
        <v>2041.6666666666665</v>
      </c>
      <c r="D10" s="14">
        <f t="shared" si="17"/>
        <v>24500.000000000004</v>
      </c>
      <c r="E10" s="14">
        <f t="shared" si="18"/>
        <v>0</v>
      </c>
      <c r="H10" s="3"/>
      <c r="I10" s="4"/>
      <c r="J10" s="4"/>
      <c r="K10" s="4"/>
      <c r="L10" s="4"/>
      <c r="N10" s="10"/>
      <c r="O10" s="11"/>
    </row>
    <row r="13" spans="1:15" ht="15" thickBot="1"/>
    <row r="14" spans="1:15" ht="15.6">
      <c r="E14" s="35" t="s">
        <v>20</v>
      </c>
      <c r="F14" s="36"/>
      <c r="G14" s="36"/>
      <c r="H14" s="36"/>
      <c r="I14" s="18">
        <f>E1</f>
        <v>5</v>
      </c>
      <c r="J14" s="20"/>
    </row>
    <row r="15" spans="1:15" ht="15" thickBot="1">
      <c r="E15" s="5" t="s">
        <v>1</v>
      </c>
      <c r="F15" s="2" t="s">
        <v>16</v>
      </c>
      <c r="G15" s="2" t="s">
        <v>17</v>
      </c>
      <c r="H15" s="12" t="s">
        <v>18</v>
      </c>
      <c r="I15" s="19"/>
      <c r="J15" s="21" t="s">
        <v>22</v>
      </c>
    </row>
    <row r="16" spans="1:15">
      <c r="E16" s="15" t="s">
        <v>6</v>
      </c>
      <c r="F16" s="16">
        <f>J5</f>
        <v>6431.25</v>
      </c>
      <c r="G16" s="16">
        <f>C5</f>
        <v>2858.3333333333335</v>
      </c>
      <c r="H16" s="37">
        <f>F16-G16</f>
        <v>3572.9166666666665</v>
      </c>
      <c r="I16" s="38"/>
      <c r="J16" s="22">
        <f>H16</f>
        <v>3572.9166666666665</v>
      </c>
    </row>
    <row r="17" spans="5:10">
      <c r="E17" s="3" t="s">
        <v>7</v>
      </c>
      <c r="F17" s="14">
        <f t="shared" ref="F17:F20" si="19">J6</f>
        <v>8130.9375</v>
      </c>
      <c r="G17" s="14">
        <f t="shared" ref="G17:G21" si="20">C6</f>
        <v>4900</v>
      </c>
      <c r="H17" s="31">
        <f t="shared" ref="H17:H20" si="21">F17-G17</f>
        <v>3230.9375</v>
      </c>
      <c r="I17" s="32"/>
      <c r="J17" s="23">
        <f>J16+H17</f>
        <v>6803.8541666666661</v>
      </c>
    </row>
    <row r="18" spans="5:10" s="27" customFormat="1">
      <c r="E18" s="28" t="s">
        <v>8</v>
      </c>
      <c r="F18" s="29">
        <f t="shared" si="19"/>
        <v>4472.015625</v>
      </c>
      <c r="G18" s="29">
        <f t="shared" si="20"/>
        <v>4900</v>
      </c>
      <c r="H18" s="39">
        <f t="shared" si="21"/>
        <v>-427.984375</v>
      </c>
      <c r="I18" s="40"/>
      <c r="J18" s="30">
        <f t="shared" ref="J18:J21" si="22">J17+H18</f>
        <v>6375.8697916666661</v>
      </c>
    </row>
    <row r="19" spans="5:10">
      <c r="E19" s="3" t="s">
        <v>9</v>
      </c>
      <c r="F19" s="14">
        <f t="shared" si="19"/>
        <v>2732.8984375</v>
      </c>
      <c r="G19" s="14">
        <f t="shared" si="20"/>
        <v>4900</v>
      </c>
      <c r="H19" s="31">
        <f t="shared" si="21"/>
        <v>-2167.1015625</v>
      </c>
      <c r="I19" s="32"/>
      <c r="J19" s="23">
        <f t="shared" si="22"/>
        <v>4208.7682291666661</v>
      </c>
    </row>
    <row r="20" spans="5:10">
      <c r="E20" s="3" t="s">
        <v>10</v>
      </c>
      <c r="F20" s="14">
        <f t="shared" si="19"/>
        <v>2732.8984375</v>
      </c>
      <c r="G20" s="14">
        <f t="shared" si="20"/>
        <v>4900</v>
      </c>
      <c r="H20" s="31">
        <f t="shared" si="21"/>
        <v>-2167.1015625</v>
      </c>
      <c r="I20" s="32"/>
      <c r="J20" s="23">
        <f t="shared" si="22"/>
        <v>2041.6666666666661</v>
      </c>
    </row>
    <row r="21" spans="5:10">
      <c r="E21" s="3" t="s">
        <v>11</v>
      </c>
      <c r="F21" s="14">
        <f>J10</f>
        <v>0</v>
      </c>
      <c r="G21" s="14">
        <f t="shared" si="20"/>
        <v>2041.6666666666665</v>
      </c>
      <c r="H21" s="31">
        <f>F21-G21</f>
        <v>-2041.6666666666665</v>
      </c>
      <c r="I21" s="32"/>
      <c r="J21" s="23">
        <f t="shared" si="22"/>
        <v>0</v>
      </c>
    </row>
    <row r="22" spans="5:10">
      <c r="E22" s="5" t="s">
        <v>19</v>
      </c>
      <c r="F22" s="17">
        <f>SUM(F16:F21)</f>
        <v>24500</v>
      </c>
      <c r="G22" s="17">
        <f>SUM(G16:G21)</f>
        <v>24500.000000000004</v>
      </c>
      <c r="H22" s="33">
        <f>SUM(H16:I21)</f>
        <v>0</v>
      </c>
      <c r="I22" s="34"/>
    </row>
  </sheetData>
  <mergeCells count="14">
    <mergeCell ref="A1:D1"/>
    <mergeCell ref="A2:D2"/>
    <mergeCell ref="A3:D3"/>
    <mergeCell ref="H1:K1"/>
    <mergeCell ref="H2:K2"/>
    <mergeCell ref="H3:K3"/>
    <mergeCell ref="H20:I20"/>
    <mergeCell ref="H21:I21"/>
    <mergeCell ref="H22:I22"/>
    <mergeCell ref="E14:H14"/>
    <mergeCell ref="H16:I16"/>
    <mergeCell ref="H17:I17"/>
    <mergeCell ref="H18:I18"/>
    <mergeCell ref="H19:I19"/>
  </mergeCells>
  <conditionalFormatting sqref="H16:I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2010-01-08T11:19:18Z</dcterms:created>
  <dcterms:modified xsi:type="dcterms:W3CDTF">2011-01-16T20:34:37Z</dcterms:modified>
</cp:coreProperties>
</file>