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588" yWindow="-12" windowWidth="9660" windowHeight="8328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E2" i="1"/>
  <c r="C8" s="1"/>
  <c r="L1" l="1"/>
  <c r="L3"/>
  <c r="I5" s="1"/>
  <c r="L2"/>
  <c r="I12"/>
  <c r="B5"/>
  <c r="C7"/>
  <c r="G16" s="1"/>
  <c r="G17"/>
  <c r="C6"/>
  <c r="G15" s="1"/>
  <c r="N5" l="1"/>
  <c r="O5" s="1"/>
  <c r="J5" s="1"/>
  <c r="F14" s="1"/>
  <c r="C5"/>
  <c r="D5" s="1"/>
  <c r="E5" s="1"/>
  <c r="B6" s="1"/>
  <c r="N6" l="1"/>
  <c r="O6" s="1"/>
  <c r="D6"/>
  <c r="D7" s="1"/>
  <c r="G14"/>
  <c r="G18" s="1"/>
  <c r="K5"/>
  <c r="L5" s="1"/>
  <c r="N7"/>
  <c r="E6"/>
  <c r="B7" s="1"/>
  <c r="H14" l="1"/>
  <c r="J14" s="1"/>
  <c r="O7"/>
  <c r="I6"/>
  <c r="E7"/>
  <c r="B8" s="1"/>
  <c r="D8"/>
  <c r="J6" l="1"/>
  <c r="F15" s="1"/>
  <c r="H15" s="1"/>
  <c r="J15" s="1"/>
  <c r="E8"/>
  <c r="K6" l="1"/>
  <c r="L6" s="1"/>
  <c r="I7" s="1"/>
  <c r="J7" s="1"/>
  <c r="K7" l="1"/>
  <c r="L7" s="1"/>
  <c r="F16"/>
  <c r="F17" l="1"/>
  <c r="H17" s="1"/>
  <c r="H16"/>
  <c r="J16" s="1"/>
  <c r="J17" l="1"/>
  <c r="H18" l="1"/>
  <c r="F18"/>
</calcChain>
</file>

<file path=xl/sharedStrings.xml><?xml version="1.0" encoding="utf-8"?>
<sst xmlns="http://schemas.openxmlformats.org/spreadsheetml/2006/main" count="36" uniqueCount="22">
  <si>
    <t xml:space="preserve">Amortissement linéaire sur : </t>
  </si>
  <si>
    <t>Année</t>
  </si>
  <si>
    <t>Base à amortir</t>
  </si>
  <si>
    <t>Annuité</t>
  </si>
  <si>
    <t>Annuité cumulée</t>
  </si>
  <si>
    <t>Valeur nette comptable</t>
  </si>
  <si>
    <t>N</t>
  </si>
  <si>
    <t>N+1</t>
  </si>
  <si>
    <t>N+2</t>
  </si>
  <si>
    <t>N+3</t>
  </si>
  <si>
    <t>Date d'acquisition (Proportion):</t>
  </si>
  <si>
    <t>Prix d'acquisition</t>
  </si>
  <si>
    <t xml:space="preserve">Amortissement Dégressif sur : </t>
  </si>
  <si>
    <t xml:space="preserve">Coef Amortissement : </t>
  </si>
  <si>
    <t>A.F. dégressif</t>
  </si>
  <si>
    <t>A.C. linéaire</t>
  </si>
  <si>
    <t>Am. Dérogatoire : A.F.-A.C</t>
  </si>
  <si>
    <t>Somme</t>
  </si>
  <si>
    <t>Amortissement linéaire sur  :</t>
  </si>
  <si>
    <t>Valeur nette Fiscale</t>
  </si>
  <si>
    <t>Am. Dér.Cum</t>
  </si>
  <si>
    <t>Tx lineaire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</si>
</sst>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3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2" fontId="0" fillId="4" borderId="5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2" borderId="3" xfId="0" applyFill="1" applyBorder="1"/>
    <xf numFmtId="0" fontId="2" fillId="2" borderId="1" xfId="0" applyFont="1" applyFill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right"/>
    </xf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44" fontId="0" fillId="4" borderId="5" xfId="1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44" fontId="0" fillId="4" borderId="10" xfId="1" applyFont="1" applyFill="1" applyBorder="1" applyAlignment="1">
      <alignment horizontal="center" vertical="center"/>
    </xf>
    <xf numFmtId="44" fontId="0" fillId="0" borderId="4" xfId="1" applyFont="1" applyBorder="1"/>
    <xf numFmtId="0" fontId="3" fillId="2" borderId="2" xfId="0" applyFont="1" applyFill="1" applyBorder="1" applyAlignment="1"/>
    <xf numFmtId="0" fontId="0" fillId="2" borderId="2" xfId="0" applyFill="1" applyBorder="1" applyAlignment="1">
      <alignment horizontal="center" vertical="center"/>
    </xf>
    <xf numFmtId="0" fontId="0" fillId="2" borderId="13" xfId="0" applyFill="1" applyBorder="1"/>
    <xf numFmtId="0" fontId="0" fillId="2" borderId="14" xfId="0" applyFill="1" applyBorder="1"/>
    <xf numFmtId="44" fontId="0" fillId="4" borderId="13" xfId="0" applyNumberFormat="1" applyFill="1" applyBorder="1"/>
    <xf numFmtId="44" fontId="0" fillId="4" borderId="16" xfId="0" applyNumberFormat="1" applyFill="1" applyBorder="1"/>
    <xf numFmtId="2" fontId="3" fillId="2" borderId="9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4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3" xfId="1" applyFont="1" applyBorder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44" fontId="5" fillId="4" borderId="5" xfId="1" applyFont="1" applyFill="1" applyBorder="1" applyAlignment="1">
      <alignment horizontal="center" vertical="center"/>
    </xf>
    <xf numFmtId="44" fontId="5" fillId="4" borderId="16" xfId="0" applyNumberFormat="1" applyFont="1" applyFill="1" applyBorder="1"/>
    <xf numFmtId="44" fontId="2" fillId="4" borderId="8" xfId="1" applyFont="1" applyFill="1" applyBorder="1" applyAlignment="1">
      <alignment horizontal="center" vertical="center"/>
    </xf>
    <xf numFmtId="44" fontId="2" fillId="4" borderId="15" xfId="1" applyFont="1" applyFill="1" applyBorder="1" applyAlignment="1">
      <alignment horizontal="center" vertical="center"/>
    </xf>
    <xf numFmtId="44" fontId="2" fillId="4" borderId="7" xfId="1" applyFont="1" applyFill="1" applyBorder="1" applyAlignment="1">
      <alignment horizontal="center" vertical="center"/>
    </xf>
    <xf numFmtId="44" fontId="2" fillId="4" borderId="0" xfId="1" applyFont="1" applyFill="1" applyBorder="1" applyAlignment="1">
      <alignment horizontal="center" vertical="center"/>
    </xf>
    <xf numFmtId="44" fontId="6" fillId="4" borderId="7" xfId="1" applyFont="1" applyFill="1" applyBorder="1" applyAlignment="1">
      <alignment horizontal="center" vertical="center"/>
    </xf>
    <xf numFmtId="44" fontId="6" fillId="4" borderId="0" xfId="1" applyFont="1" applyFill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8"/>
  <sheetViews>
    <sheetView tabSelected="1" zoomScale="85" zoomScaleNormal="85" workbookViewId="0">
      <selection activeCell="E22" sqref="E22"/>
    </sheetView>
  </sheetViews>
  <sheetFormatPr baseColWidth="10" defaultRowHeight="14.4"/>
  <cols>
    <col min="2" max="2" width="13.5546875" bestFit="1" customWidth="1"/>
    <col min="3" max="3" width="12.109375" bestFit="1" customWidth="1"/>
    <col min="4" max="4" width="16.44140625" bestFit="1" customWidth="1"/>
    <col min="5" max="5" width="22.33203125" bestFit="1" customWidth="1"/>
    <col min="6" max="6" width="13" bestFit="1" customWidth="1"/>
    <col min="7" max="7" width="11.88671875" bestFit="1" customWidth="1"/>
    <col min="8" max="8" width="24.44140625" bestFit="1" customWidth="1"/>
    <col min="9" max="9" width="13.5546875" bestFit="1" customWidth="1"/>
    <col min="10" max="10" width="12.6640625" bestFit="1" customWidth="1"/>
    <col min="11" max="11" width="16.44140625" bestFit="1" customWidth="1"/>
    <col min="12" max="12" width="22.33203125" bestFit="1" customWidth="1"/>
    <col min="14" max="14" width="20.88671875" bestFit="1" customWidth="1"/>
  </cols>
  <sheetData>
    <row r="1" spans="1:15" ht="15.6">
      <c r="A1" s="28" t="s">
        <v>0</v>
      </c>
      <c r="B1" s="29"/>
      <c r="C1" s="29"/>
      <c r="D1" s="30"/>
      <c r="E1" s="1">
        <v>3</v>
      </c>
      <c r="H1" s="28" t="s">
        <v>12</v>
      </c>
      <c r="I1" s="29"/>
      <c r="J1" s="29"/>
      <c r="K1" s="30"/>
      <c r="L1" s="1">
        <f>E1</f>
        <v>3</v>
      </c>
    </row>
    <row r="2" spans="1:15" ht="16.2" thickBot="1">
      <c r="A2" s="28" t="s">
        <v>10</v>
      </c>
      <c r="B2" s="29"/>
      <c r="C2" s="29"/>
      <c r="D2" s="30"/>
      <c r="E2" s="24">
        <f>7/12</f>
        <v>0.58333333333333337</v>
      </c>
      <c r="H2" s="28" t="s">
        <v>10</v>
      </c>
      <c r="I2" s="29"/>
      <c r="J2" s="29"/>
      <c r="K2" s="30"/>
      <c r="L2" s="13">
        <f>E2</f>
        <v>0.58333333333333337</v>
      </c>
      <c r="N2" t="s">
        <v>21</v>
      </c>
    </row>
    <row r="3" spans="1:15" ht="16.2" thickBot="1">
      <c r="A3" s="28" t="s">
        <v>11</v>
      </c>
      <c r="B3" s="29"/>
      <c r="C3" s="29"/>
      <c r="D3" s="29"/>
      <c r="E3" s="26">
        <v>24500</v>
      </c>
      <c r="H3" s="28" t="s">
        <v>11</v>
      </c>
      <c r="I3" s="29"/>
      <c r="J3" s="29"/>
      <c r="K3" s="30"/>
      <c r="L3" s="1">
        <f>E3</f>
        <v>24500</v>
      </c>
      <c r="N3" s="7" t="s">
        <v>13</v>
      </c>
      <c r="O3" s="6">
        <v>2.25</v>
      </c>
    </row>
    <row r="4" spans="1:15">
      <c r="A4" s="5" t="s">
        <v>1</v>
      </c>
      <c r="B4" s="2" t="s">
        <v>2</v>
      </c>
      <c r="C4" s="2" t="s">
        <v>3</v>
      </c>
      <c r="D4" s="2" t="s">
        <v>4</v>
      </c>
      <c r="E4" s="25" t="s">
        <v>5</v>
      </c>
      <c r="H4" s="5" t="s">
        <v>1</v>
      </c>
      <c r="I4" s="2" t="s">
        <v>2</v>
      </c>
      <c r="J4" s="2" t="s">
        <v>3</v>
      </c>
      <c r="K4" s="2" t="s">
        <v>4</v>
      </c>
      <c r="L4" s="2" t="s">
        <v>19</v>
      </c>
    </row>
    <row r="5" spans="1:15">
      <c r="A5" s="3" t="s">
        <v>6</v>
      </c>
      <c r="B5" s="14">
        <f>E3</f>
        <v>24500</v>
      </c>
      <c r="C5" s="14">
        <f>B5/E1*E2</f>
        <v>4763.8888888888896</v>
      </c>
      <c r="D5" s="14">
        <f>C5</f>
        <v>4763.8888888888896</v>
      </c>
      <c r="E5" s="14">
        <f>$E$3-D5</f>
        <v>19736.111111111109</v>
      </c>
      <c r="H5" s="3" t="s">
        <v>6</v>
      </c>
      <c r="I5" s="4">
        <f>L3</f>
        <v>24500</v>
      </c>
      <c r="J5" s="4">
        <f>MAX(I5/$L$1*$O$3,I5*O5)*L2</f>
        <v>10718.75</v>
      </c>
      <c r="K5" s="4">
        <f>J5</f>
        <v>10718.75</v>
      </c>
      <c r="L5" s="4">
        <f>$L$3-K5</f>
        <v>13781.25</v>
      </c>
      <c r="N5" s="8">
        <f>L1</f>
        <v>3</v>
      </c>
      <c r="O5" s="9">
        <f>1/N5</f>
        <v>0.33333333333333331</v>
      </c>
    </row>
    <row r="6" spans="1:15">
      <c r="A6" s="3" t="s">
        <v>7</v>
      </c>
      <c r="B6" s="14">
        <f>E5</f>
        <v>19736.111111111109</v>
      </c>
      <c r="C6" s="14">
        <f>$E$3/$E$1</f>
        <v>8166.666666666667</v>
      </c>
      <c r="D6" s="14">
        <f>D5+C6</f>
        <v>12930.555555555557</v>
      </c>
      <c r="E6" s="14">
        <f>$E$3-D6</f>
        <v>11569.444444444443</v>
      </c>
      <c r="H6" s="3" t="s">
        <v>7</v>
      </c>
      <c r="I6" s="4">
        <f>L5</f>
        <v>13781.25</v>
      </c>
      <c r="J6" s="4">
        <f>MAX(I6/$L$1*$O$3,I6*O6)</f>
        <v>10335.9375</v>
      </c>
      <c r="K6" s="4">
        <f>K5+J6</f>
        <v>21054.6875</v>
      </c>
      <c r="L6" s="4">
        <f t="shared" ref="L6:L7" si="0">$L$3-K6</f>
        <v>3445.3125</v>
      </c>
      <c r="N6" s="10">
        <f>N5-1</f>
        <v>2</v>
      </c>
      <c r="O6" s="11">
        <f t="shared" ref="O6:O7" si="1">1/N6</f>
        <v>0.5</v>
      </c>
    </row>
    <row r="7" spans="1:15">
      <c r="A7" s="3" t="s">
        <v>8</v>
      </c>
      <c r="B7" s="14">
        <f>E6</f>
        <v>11569.444444444443</v>
      </c>
      <c r="C7" s="14">
        <f t="shared" ref="C7" si="2">$E$3/$E$1</f>
        <v>8166.666666666667</v>
      </c>
      <c r="D7" s="14">
        <f t="shared" ref="D7:D8" si="3">D6+C7</f>
        <v>21097.222222222223</v>
      </c>
      <c r="E7" s="14">
        <f t="shared" ref="E7:E8" si="4">$E$3-D7</f>
        <v>3402.7777777777774</v>
      </c>
      <c r="H7" s="3" t="s">
        <v>8</v>
      </c>
      <c r="I7" s="4">
        <f t="shared" ref="I7" si="5">L6</f>
        <v>3445.3125</v>
      </c>
      <c r="J7" s="4">
        <f t="shared" ref="J7" si="6">MAX(I7/$L$1*$O$3,I7*O7)</f>
        <v>3445.3125</v>
      </c>
      <c r="K7" s="4">
        <f t="shared" ref="K7" si="7">K6+J7</f>
        <v>24500</v>
      </c>
      <c r="L7" s="4">
        <f t="shared" si="0"/>
        <v>0</v>
      </c>
      <c r="N7" s="10">
        <f t="shared" ref="N7" si="8">N6-1</f>
        <v>1</v>
      </c>
      <c r="O7" s="11">
        <f t="shared" si="1"/>
        <v>1</v>
      </c>
    </row>
    <row r="8" spans="1:15">
      <c r="A8" s="3" t="s">
        <v>9</v>
      </c>
      <c r="B8" s="14">
        <f t="shared" ref="B8" si="9">E7</f>
        <v>3402.7777777777774</v>
      </c>
      <c r="C8" s="14">
        <f>$E$3/$E$1*(1-E2)</f>
        <v>3402.7777777777778</v>
      </c>
      <c r="D8" s="14">
        <f t="shared" si="3"/>
        <v>24500</v>
      </c>
      <c r="E8" s="14">
        <f t="shared" si="4"/>
        <v>0</v>
      </c>
      <c r="H8" s="3"/>
      <c r="I8" s="4"/>
      <c r="J8" s="4"/>
      <c r="K8" s="4"/>
      <c r="L8" s="4"/>
      <c r="N8" s="10"/>
      <c r="O8" s="11"/>
    </row>
    <row r="11" spans="1:15" ht="15" thickBot="1"/>
    <row r="12" spans="1:15" ht="15.6">
      <c r="E12" s="28" t="s">
        <v>18</v>
      </c>
      <c r="F12" s="29"/>
      <c r="G12" s="29"/>
      <c r="H12" s="29"/>
      <c r="I12" s="18">
        <f>E1</f>
        <v>3</v>
      </c>
      <c r="J12" s="20"/>
    </row>
    <row r="13" spans="1:15" ht="15" thickBot="1">
      <c r="E13" s="5" t="s">
        <v>1</v>
      </c>
      <c r="F13" s="2" t="s">
        <v>14</v>
      </c>
      <c r="G13" s="2" t="s">
        <v>15</v>
      </c>
      <c r="H13" s="12" t="s">
        <v>16</v>
      </c>
      <c r="I13" s="19"/>
      <c r="J13" s="21" t="s">
        <v>20</v>
      </c>
    </row>
    <row r="14" spans="1:15">
      <c r="E14" s="15" t="s">
        <v>6</v>
      </c>
      <c r="F14" s="16">
        <f>J5</f>
        <v>10718.75</v>
      </c>
      <c r="G14" s="16">
        <f>C5</f>
        <v>4763.8888888888896</v>
      </c>
      <c r="H14" s="36">
        <f>F14-G14</f>
        <v>5954.8611111111104</v>
      </c>
      <c r="I14" s="37"/>
      <c r="J14" s="22">
        <f>H14</f>
        <v>5954.8611111111104</v>
      </c>
    </row>
    <row r="15" spans="1:15">
      <c r="E15" s="3" t="s">
        <v>7</v>
      </c>
      <c r="F15" s="14">
        <f t="shared" ref="F15:F17" si="10">J6</f>
        <v>10335.9375</v>
      </c>
      <c r="G15" s="14">
        <f t="shared" ref="G15:G17" si="11">C6</f>
        <v>8166.666666666667</v>
      </c>
      <c r="H15" s="38">
        <f t="shared" ref="H15:H17" si="12">F15-G15</f>
        <v>2169.270833333333</v>
      </c>
      <c r="I15" s="39"/>
      <c r="J15" s="23">
        <f>J14+H15</f>
        <v>8124.1319444444434</v>
      </c>
    </row>
    <row r="16" spans="1:15" s="27" customFormat="1">
      <c r="E16" s="33" t="s">
        <v>8</v>
      </c>
      <c r="F16" s="34">
        <f t="shared" si="10"/>
        <v>3445.3125</v>
      </c>
      <c r="G16" s="34">
        <f t="shared" si="11"/>
        <v>8166.666666666667</v>
      </c>
      <c r="H16" s="40">
        <f t="shared" si="12"/>
        <v>-4721.354166666667</v>
      </c>
      <c r="I16" s="41"/>
      <c r="J16" s="35">
        <f t="shared" ref="J16:J17" si="13">J15+H16</f>
        <v>3402.7777777777765</v>
      </c>
    </row>
    <row r="17" spans="5:10">
      <c r="E17" s="3" t="s">
        <v>9</v>
      </c>
      <c r="F17" s="14">
        <f t="shared" si="10"/>
        <v>0</v>
      </c>
      <c r="G17" s="14">
        <f t="shared" si="11"/>
        <v>3402.7777777777778</v>
      </c>
      <c r="H17" s="38">
        <f t="shared" si="12"/>
        <v>-3402.7777777777778</v>
      </c>
      <c r="I17" s="39"/>
      <c r="J17" s="23">
        <f t="shared" si="13"/>
        <v>0</v>
      </c>
    </row>
    <row r="18" spans="5:10">
      <c r="E18" s="5" t="s">
        <v>17</v>
      </c>
      <c r="F18" s="17">
        <f>SUM(F14:F17)</f>
        <v>24500</v>
      </c>
      <c r="G18" s="17">
        <f>SUM(G14:G17)</f>
        <v>24500</v>
      </c>
      <c r="H18" s="31">
        <f>SUM(H14:I17)</f>
        <v>0</v>
      </c>
      <c r="I18" s="32"/>
    </row>
  </sheetData>
  <mergeCells count="12">
    <mergeCell ref="H18:I18"/>
    <mergeCell ref="E12:H12"/>
    <mergeCell ref="H14:I14"/>
    <mergeCell ref="H15:I15"/>
    <mergeCell ref="H16:I16"/>
    <mergeCell ref="H17:I17"/>
    <mergeCell ref="A1:D1"/>
    <mergeCell ref="A2:D2"/>
    <mergeCell ref="A3:D3"/>
    <mergeCell ref="H1:K1"/>
    <mergeCell ref="H2:K2"/>
    <mergeCell ref="H3:K3"/>
  </mergeCells>
  <conditionalFormatting sqref="H14:I17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2010-01-08T11:19:18Z</dcterms:created>
  <dcterms:modified xsi:type="dcterms:W3CDTF">2011-01-16T20:34:23Z</dcterms:modified>
</cp:coreProperties>
</file>