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H14" i="1"/>
  <c r="H17" s="1"/>
  <c r="H33"/>
  <c r="H38"/>
  <c r="H26"/>
  <c r="D17"/>
  <c r="D34"/>
  <c r="D6"/>
  <c r="D11"/>
  <c r="H22" l="1"/>
  <c r="H11" l="1"/>
  <c r="H6"/>
  <c r="D31"/>
  <c r="D27"/>
  <c r="D22"/>
  <c r="H42" l="1"/>
  <c r="D36"/>
</calcChain>
</file>

<file path=xl/sharedStrings.xml><?xml version="1.0" encoding="utf-8"?>
<sst xmlns="http://schemas.openxmlformats.org/spreadsheetml/2006/main" count="67" uniqueCount="56">
  <si>
    <t>Libellé</t>
  </si>
  <si>
    <t>Coeff</t>
  </si>
  <si>
    <t>Note</t>
  </si>
  <si>
    <t>LV1</t>
  </si>
  <si>
    <t>LV2</t>
  </si>
  <si>
    <t>Module LV</t>
  </si>
  <si>
    <t>Ouvre Cul</t>
  </si>
  <si>
    <t>Epxpress. Orale</t>
  </si>
  <si>
    <t>Module RH</t>
  </si>
  <si>
    <t>Algèbre</t>
  </si>
  <si>
    <t>Probas</t>
  </si>
  <si>
    <t>Module Maths</t>
  </si>
  <si>
    <t>Compta. Géné.</t>
  </si>
  <si>
    <t>Orga. Entreprises</t>
  </si>
  <si>
    <t>Macro</t>
  </si>
  <si>
    <t>Module Entreprise</t>
  </si>
  <si>
    <t>Gestion de Projet</t>
  </si>
  <si>
    <t>Module Projet</t>
  </si>
  <si>
    <t>Sens. Comm.</t>
  </si>
  <si>
    <t>Module Proj. Diff.</t>
  </si>
  <si>
    <t>Syst. Exploi.</t>
  </si>
  <si>
    <t>BDD</t>
  </si>
  <si>
    <t>Electronique</t>
  </si>
  <si>
    <t>Module Info</t>
  </si>
  <si>
    <t>MOYENNE</t>
  </si>
  <si>
    <t>Epxpress. Ecrite</t>
  </si>
  <si>
    <t>Comm. Intercul</t>
  </si>
  <si>
    <t>Analyse II</t>
  </si>
  <si>
    <t>Prolog</t>
  </si>
  <si>
    <t>UML</t>
  </si>
  <si>
    <t>XML</t>
  </si>
  <si>
    <t>JAVA</t>
  </si>
  <si>
    <t>Théorie des Graphes</t>
  </si>
  <si>
    <t>Projet Génie Logiciel</t>
  </si>
  <si>
    <t>Optimisation Linéaire</t>
  </si>
  <si>
    <t>Théorie des Langages</t>
  </si>
  <si>
    <t>Théorie de l'Info</t>
  </si>
  <si>
    <t>Projet Maths Appl.</t>
  </si>
  <si>
    <t>Projet de Spécialité</t>
  </si>
  <si>
    <t>Module Info II</t>
  </si>
  <si>
    <t>Module Info III</t>
  </si>
  <si>
    <t>Activités extérieures</t>
  </si>
  <si>
    <t>Analyse I</t>
  </si>
  <si>
    <t>Productel</t>
  </si>
  <si>
    <t>Fractale</t>
  </si>
  <si>
    <t>proba</t>
  </si>
  <si>
    <t>analyse numérique</t>
  </si>
  <si>
    <t>Gestion Financiere</t>
  </si>
  <si>
    <t xml:space="preserve">MODULE MATH : </t>
  </si>
  <si>
    <t>Statistique</t>
  </si>
  <si>
    <t>IHM Java</t>
  </si>
  <si>
    <t>Module Spé</t>
  </si>
  <si>
    <t>,</t>
  </si>
  <si>
    <t>Algo</t>
  </si>
  <si>
    <t>tp:</t>
  </si>
  <si>
    <t>exam: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</si>
</sst>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sz val="16"/>
      <color rgb="FF006100"/>
      <name val="Calibri"/>
      <family val="2"/>
      <scheme val="minor"/>
    </font>
    <font>
      <b/>
      <sz val="16"/>
      <color rgb="FF9C000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C8EC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48EF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CEE9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</cellStyleXfs>
  <cellXfs count="78">
    <xf numFmtId="0" fontId="0" fillId="0" borderId="0" xfId="0"/>
    <xf numFmtId="0" fontId="0" fillId="3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4" borderId="1" xfId="0" applyFill="1" applyBorder="1"/>
    <xf numFmtId="0" fontId="0" fillId="2" borderId="1" xfId="0" applyFill="1" applyBorder="1"/>
    <xf numFmtId="0" fontId="0" fillId="7" borderId="1" xfId="0" applyFill="1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3" borderId="5" xfId="0" applyFill="1" applyBorder="1"/>
    <xf numFmtId="0" fontId="0" fillId="3" borderId="6" xfId="0" applyFill="1" applyBorder="1"/>
    <xf numFmtId="0" fontId="0" fillId="5" borderId="5" xfId="0" applyFill="1" applyBorder="1"/>
    <xf numFmtId="0" fontId="0" fillId="5" borderId="6" xfId="0" applyFill="1" applyBorder="1"/>
    <xf numFmtId="0" fontId="0" fillId="6" borderId="5" xfId="0" applyFill="1" applyBorder="1"/>
    <xf numFmtId="0" fontId="0" fillId="6" borderId="6" xfId="0" applyFill="1" applyBorder="1"/>
    <xf numFmtId="0" fontId="0" fillId="4" borderId="5" xfId="0" applyFill="1" applyBorder="1"/>
    <xf numFmtId="0" fontId="0" fillId="4" borderId="6" xfId="0" applyFill="1" applyBorder="1"/>
    <xf numFmtId="0" fontId="0" fillId="2" borderId="5" xfId="0" applyFill="1" applyBorder="1"/>
    <xf numFmtId="0" fontId="0" fillId="2" borderId="6" xfId="0" applyFill="1" applyBorder="1"/>
    <xf numFmtId="0" fontId="0" fillId="7" borderId="5" xfId="0" applyFill="1" applyBorder="1"/>
    <xf numFmtId="0" fontId="0" fillId="7" borderId="6" xfId="0" applyFill="1" applyBorder="1"/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3" fillId="3" borderId="5" xfId="0" applyFont="1" applyFill="1" applyBorder="1"/>
    <xf numFmtId="0" fontId="3" fillId="3" borderId="6" xfId="0" applyFont="1" applyFill="1" applyBorder="1"/>
    <xf numFmtId="0" fontId="3" fillId="5" borderId="5" xfId="0" applyFont="1" applyFill="1" applyBorder="1"/>
    <xf numFmtId="0" fontId="3" fillId="5" borderId="6" xfId="0" applyFont="1" applyFill="1" applyBorder="1"/>
    <xf numFmtId="0" fontId="3" fillId="6" borderId="5" xfId="0" applyFont="1" applyFill="1" applyBorder="1"/>
    <xf numFmtId="0" fontId="3" fillId="6" borderId="6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7" borderId="5" xfId="0" applyFont="1" applyFill="1" applyBorder="1"/>
    <xf numFmtId="0" fontId="3" fillId="7" borderId="6" xfId="0" applyFont="1" applyFill="1" applyBorder="1"/>
    <xf numFmtId="0" fontId="3" fillId="3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3" fillId="4" borderId="1" xfId="0" applyFont="1" applyFill="1" applyBorder="1"/>
    <xf numFmtId="0" fontId="3" fillId="2" borderId="1" xfId="0" applyFont="1" applyFill="1" applyBorder="1"/>
    <xf numFmtId="0" fontId="3" fillId="7" borderId="1" xfId="0" applyFont="1" applyFill="1" applyBorder="1"/>
    <xf numFmtId="0" fontId="0" fillId="9" borderId="5" xfId="0" applyFill="1" applyBorder="1"/>
    <xf numFmtId="0" fontId="0" fillId="9" borderId="1" xfId="0" applyFill="1" applyBorder="1"/>
    <xf numFmtId="0" fontId="0" fillId="9" borderId="6" xfId="0" applyFill="1" applyBorder="1"/>
    <xf numFmtId="0" fontId="3" fillId="9" borderId="5" xfId="0" applyFont="1" applyFill="1" applyBorder="1"/>
    <xf numFmtId="0" fontId="3" fillId="9" borderId="1" xfId="0" applyFont="1" applyFill="1" applyBorder="1"/>
    <xf numFmtId="0" fontId="3" fillId="9" borderId="6" xfId="0" applyFont="1" applyFill="1" applyBorder="1"/>
    <xf numFmtId="0" fontId="0" fillId="10" borderId="1" xfId="0" applyFill="1" applyBorder="1"/>
    <xf numFmtId="0" fontId="0" fillId="0" borderId="0" xfId="0" applyAlignment="1">
      <alignment horizontal="left"/>
    </xf>
    <xf numFmtId="0" fontId="5" fillId="12" borderId="5" xfId="2" applyBorder="1"/>
    <xf numFmtId="0" fontId="5" fillId="12" borderId="1" xfId="2" applyBorder="1"/>
    <xf numFmtId="0" fontId="5" fillId="12" borderId="6" xfId="2" applyBorder="1"/>
    <xf numFmtId="0" fontId="0" fillId="10" borderId="5" xfId="0" applyFill="1" applyBorder="1"/>
    <xf numFmtId="0" fontId="0" fillId="10" borderId="6" xfId="0" applyFill="1" applyBorder="1"/>
    <xf numFmtId="0" fontId="4" fillId="11" borderId="1" xfId="1" applyBorder="1"/>
    <xf numFmtId="0" fontId="4" fillId="11" borderId="5" xfId="1" applyBorder="1"/>
    <xf numFmtId="0" fontId="4" fillId="11" borderId="6" xfId="1" applyBorder="1"/>
    <xf numFmtId="0" fontId="4" fillId="11" borderId="13" xfId="1" applyBorder="1"/>
    <xf numFmtId="0" fontId="4" fillId="11" borderId="14" xfId="1" applyBorder="1"/>
    <xf numFmtId="0" fontId="7" fillId="11" borderId="12" xfId="1" applyFont="1" applyBorder="1"/>
    <xf numFmtId="0" fontId="7" fillId="11" borderId="5" xfId="1" applyFont="1" applyBorder="1"/>
    <xf numFmtId="0" fontId="6" fillId="11" borderId="18" xfId="1" applyFont="1" applyBorder="1"/>
    <xf numFmtId="0" fontId="4" fillId="11" borderId="19" xfId="1" applyBorder="1"/>
    <xf numFmtId="0" fontId="4" fillId="11" borderId="20" xfId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5" fillId="12" borderId="2" xfId="2" applyBorder="1"/>
    <xf numFmtId="0" fontId="5" fillId="12" borderId="3" xfId="2" applyBorder="1"/>
    <xf numFmtId="0" fontId="5" fillId="12" borderId="4" xfId="2" applyBorder="1"/>
    <xf numFmtId="0" fontId="5" fillId="12" borderId="8" xfId="2" applyBorder="1"/>
    <xf numFmtId="0" fontId="5" fillId="12" borderId="9" xfId="2" applyBorder="1"/>
    <xf numFmtId="0" fontId="8" fillId="12" borderId="7" xfId="2" applyFont="1" applyBorder="1"/>
  </cellXfs>
  <cellStyles count="3">
    <cellStyle name="Insatisfaisant" xfId="2" builtinId="27"/>
    <cellStyle name="Normal" xfId="0" builtinId="0"/>
    <cellStyle name="Satisfaisant" xfId="1" builtinId="26"/>
  </cellStyles>
  <dxfs count="0"/>
  <tableStyles count="0" defaultTableStyle="TableStyleMedium9" defaultPivotStyle="PivotStyleLight16"/>
  <colors>
    <mruColors>
      <color rgb="FF6CEE9E"/>
      <color rgb="FFA48EF6"/>
      <color rgb="FFFC8EC5"/>
      <color rgb="FFFF85FF"/>
      <color rgb="FF80008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2"/>
  <sheetViews>
    <sheetView tabSelected="1" topLeftCell="A19" zoomScale="85" zoomScaleNormal="85" workbookViewId="0">
      <selection activeCell="H41" sqref="H41"/>
    </sheetView>
  </sheetViews>
  <sheetFormatPr baseColWidth="10" defaultColWidth="11.42578125" defaultRowHeight="15"/>
  <cols>
    <col min="1" max="1" width="3.85546875" customWidth="1"/>
    <col min="2" max="2" width="24.42578125" bestFit="1" customWidth="1"/>
    <col min="6" max="6" width="24.5703125" bestFit="1" customWidth="1"/>
    <col min="9" max="9" width="23.5703125" customWidth="1"/>
  </cols>
  <sheetData>
    <row r="1" spans="2:12" ht="15.75" thickBot="1"/>
    <row r="2" spans="2:12" ht="23.25">
      <c r="B2" s="22" t="s">
        <v>0</v>
      </c>
      <c r="C2" s="23" t="s">
        <v>1</v>
      </c>
      <c r="D2" s="24" t="s">
        <v>2</v>
      </c>
      <c r="F2" s="22" t="s">
        <v>0</v>
      </c>
      <c r="G2" s="23" t="s">
        <v>1</v>
      </c>
      <c r="H2" s="24" t="s">
        <v>2</v>
      </c>
    </row>
    <row r="3" spans="2:12">
      <c r="B3" s="7"/>
      <c r="C3" s="8"/>
      <c r="D3" s="9"/>
      <c r="F3" s="7"/>
      <c r="G3" s="8"/>
      <c r="H3" s="9"/>
    </row>
    <row r="4" spans="2:12">
      <c r="B4" s="10" t="s">
        <v>3</v>
      </c>
      <c r="C4" s="1">
        <v>2</v>
      </c>
      <c r="D4" s="11">
        <v>17</v>
      </c>
      <c r="F4" s="10" t="s">
        <v>3</v>
      </c>
      <c r="G4" s="1">
        <v>2</v>
      </c>
      <c r="H4" s="11">
        <v>10</v>
      </c>
    </row>
    <row r="5" spans="2:12">
      <c r="B5" s="10" t="s">
        <v>4</v>
      </c>
      <c r="C5" s="1">
        <v>1</v>
      </c>
      <c r="D5" s="11">
        <v>17</v>
      </c>
      <c r="F5" s="10" t="s">
        <v>4</v>
      </c>
      <c r="G5" s="1">
        <v>1</v>
      </c>
      <c r="H5" s="11">
        <v>10</v>
      </c>
    </row>
    <row r="6" spans="2:12" ht="21">
      <c r="B6" s="28" t="s">
        <v>5</v>
      </c>
      <c r="C6" s="40">
        <v>3</v>
      </c>
      <c r="D6" s="29">
        <f>(D4*C4+D5*C5)/3</f>
        <v>17</v>
      </c>
      <c r="F6" s="28" t="s">
        <v>5</v>
      </c>
      <c r="G6" s="40">
        <v>2</v>
      </c>
      <c r="H6" s="29">
        <f>(H4*G4+H5*G5)/3</f>
        <v>10</v>
      </c>
    </row>
    <row r="7" spans="2:12">
      <c r="B7" s="7"/>
      <c r="C7" s="8"/>
      <c r="D7" s="9"/>
      <c r="F7" s="7"/>
      <c r="G7" s="8"/>
      <c r="H7" s="9"/>
    </row>
    <row r="8" spans="2:12">
      <c r="B8" s="12" t="s">
        <v>18</v>
      </c>
      <c r="C8" s="2">
        <v>5</v>
      </c>
      <c r="D8" s="13">
        <v>15</v>
      </c>
      <c r="F8" s="12" t="s">
        <v>26</v>
      </c>
      <c r="G8" s="2">
        <v>2</v>
      </c>
      <c r="H8" s="13">
        <v>10</v>
      </c>
    </row>
    <row r="9" spans="2:12">
      <c r="B9" s="12" t="s">
        <v>6</v>
      </c>
      <c r="C9" s="2">
        <v>2</v>
      </c>
      <c r="D9" s="13">
        <v>14.5</v>
      </c>
      <c r="F9" s="12" t="s">
        <v>6</v>
      </c>
      <c r="G9" s="2">
        <v>2</v>
      </c>
      <c r="H9" s="13">
        <v>10</v>
      </c>
    </row>
    <row r="10" spans="2:12">
      <c r="B10" s="12" t="s">
        <v>7</v>
      </c>
      <c r="C10" s="2">
        <v>4</v>
      </c>
      <c r="D10" s="13">
        <v>15</v>
      </c>
      <c r="F10" s="12" t="s">
        <v>25</v>
      </c>
      <c r="G10" s="2">
        <v>1</v>
      </c>
      <c r="H10" s="13">
        <v>10</v>
      </c>
    </row>
    <row r="11" spans="2:12" ht="21">
      <c r="B11" s="30" t="s">
        <v>8</v>
      </c>
      <c r="C11" s="41">
        <v>4</v>
      </c>
      <c r="D11" s="31">
        <f>(D8*C8+D9*C9+D10*C10)/11</f>
        <v>14.909090909090908</v>
      </c>
      <c r="F11" s="30" t="s">
        <v>8</v>
      </c>
      <c r="G11" s="41">
        <v>2</v>
      </c>
      <c r="H11" s="31">
        <f>(H8*G8+H9*G9+H10*G10)/5</f>
        <v>10</v>
      </c>
    </row>
    <row r="12" spans="2:12">
      <c r="B12" s="7"/>
      <c r="C12" s="8"/>
      <c r="D12" s="9"/>
      <c r="F12" s="7"/>
      <c r="G12" s="8"/>
      <c r="H12" s="9"/>
    </row>
    <row r="13" spans="2:12">
      <c r="B13" s="14" t="s">
        <v>9</v>
      </c>
      <c r="C13" s="3">
        <v>3</v>
      </c>
      <c r="D13" s="15">
        <v>7</v>
      </c>
      <c r="F13" s="60" t="s">
        <v>45</v>
      </c>
      <c r="G13" s="59">
        <v>2</v>
      </c>
      <c r="H13" s="61">
        <v>5</v>
      </c>
    </row>
    <row r="14" spans="2:12">
      <c r="B14" s="14" t="s">
        <v>42</v>
      </c>
      <c r="C14" s="3">
        <v>3</v>
      </c>
      <c r="D14" s="15">
        <v>10</v>
      </c>
      <c r="F14" s="60" t="s">
        <v>46</v>
      </c>
      <c r="G14" s="59">
        <v>5</v>
      </c>
      <c r="H14" s="61">
        <f>J14*0.2+L14*0.8</f>
        <v>3.0000000000000004</v>
      </c>
      <c r="I14" t="s">
        <v>54</v>
      </c>
      <c r="J14">
        <v>3</v>
      </c>
      <c r="K14" t="s">
        <v>55</v>
      </c>
      <c r="L14">
        <v>3</v>
      </c>
    </row>
    <row r="15" spans="2:12">
      <c r="B15" s="14" t="s">
        <v>10</v>
      </c>
      <c r="C15" s="3">
        <v>3</v>
      </c>
      <c r="D15" s="15">
        <v>11</v>
      </c>
      <c r="F15" s="60" t="s">
        <v>47</v>
      </c>
      <c r="G15" s="59">
        <v>3</v>
      </c>
      <c r="H15" s="61">
        <v>5</v>
      </c>
    </row>
    <row r="16" spans="2:12">
      <c r="B16" s="14" t="s">
        <v>27</v>
      </c>
      <c r="C16" s="3">
        <v>3</v>
      </c>
      <c r="D16" s="15">
        <v>7</v>
      </c>
      <c r="F16" s="60" t="s">
        <v>34</v>
      </c>
      <c r="G16" s="59">
        <v>3</v>
      </c>
      <c r="H16" s="61">
        <v>16</v>
      </c>
    </row>
    <row r="17" spans="2:8" ht="21">
      <c r="B17" s="32" t="s">
        <v>11</v>
      </c>
      <c r="C17" s="42">
        <v>5</v>
      </c>
      <c r="D17" s="33">
        <f>(D13*C13+D14*C14+D15*C15+D16*C16)/12</f>
        <v>8.75</v>
      </c>
      <c r="F17" s="65" t="s">
        <v>48</v>
      </c>
      <c r="G17" s="59">
        <v>5</v>
      </c>
      <c r="H17" s="59">
        <f>(H13*G13+H14*G14+H15*G15+H16*G16)/13</f>
        <v>6.7692307692307692</v>
      </c>
    </row>
    <row r="18" spans="2:8">
      <c r="B18" s="7"/>
      <c r="C18" s="8"/>
      <c r="D18" s="9"/>
      <c r="F18" s="7"/>
      <c r="G18" s="8"/>
      <c r="H18" s="9"/>
    </row>
    <row r="19" spans="2:8">
      <c r="B19" s="16" t="s">
        <v>20</v>
      </c>
      <c r="C19" s="4">
        <v>3</v>
      </c>
      <c r="D19" s="17">
        <v>9</v>
      </c>
      <c r="F19" s="46" t="s">
        <v>29</v>
      </c>
      <c r="G19" s="47">
        <v>6</v>
      </c>
      <c r="H19" s="48">
        <v>6</v>
      </c>
    </row>
    <row r="20" spans="2:8">
      <c r="B20" s="16" t="s">
        <v>21</v>
      </c>
      <c r="C20" s="4">
        <v>4</v>
      </c>
      <c r="D20" s="17">
        <v>7</v>
      </c>
      <c r="F20" s="46" t="s">
        <v>30</v>
      </c>
      <c r="G20" s="47">
        <v>3</v>
      </c>
      <c r="H20" s="48">
        <v>8</v>
      </c>
    </row>
    <row r="21" spans="2:8">
      <c r="B21" s="16" t="s">
        <v>22</v>
      </c>
      <c r="C21" s="4">
        <v>6</v>
      </c>
      <c r="D21" s="17">
        <v>7</v>
      </c>
      <c r="F21" s="46" t="s">
        <v>31</v>
      </c>
      <c r="G21" s="47">
        <v>7</v>
      </c>
      <c r="H21" s="48">
        <v>13</v>
      </c>
    </row>
    <row r="22" spans="2:8" ht="21">
      <c r="B22" s="34" t="s">
        <v>23</v>
      </c>
      <c r="C22" s="43">
        <v>5</v>
      </c>
      <c r="D22" s="35">
        <f>(D19*C19+D20*C20+D21*C21)/13</f>
        <v>7.4615384615384617</v>
      </c>
      <c r="F22" s="49" t="s">
        <v>39</v>
      </c>
      <c r="G22" s="50">
        <v>5</v>
      </c>
      <c r="H22" s="51">
        <f>(H19*G19+H20*G20+H21*G21)/16</f>
        <v>9.4375</v>
      </c>
    </row>
    <row r="23" spans="2:8">
      <c r="B23" s="7"/>
      <c r="C23" s="8"/>
      <c r="D23" s="9"/>
      <c r="F23" s="7"/>
      <c r="G23" s="8"/>
      <c r="H23" s="9"/>
    </row>
    <row r="24" spans="2:8">
      <c r="B24" s="18" t="s">
        <v>12</v>
      </c>
      <c r="C24" s="5">
        <v>5</v>
      </c>
      <c r="D24" s="19">
        <v>11</v>
      </c>
      <c r="F24" s="60" t="s">
        <v>49</v>
      </c>
      <c r="G24" s="59">
        <v>1</v>
      </c>
      <c r="H24" s="61">
        <v>7</v>
      </c>
    </row>
    <row r="25" spans="2:8">
      <c r="B25" s="18" t="s">
        <v>13</v>
      </c>
      <c r="C25" s="5">
        <v>3</v>
      </c>
      <c r="D25" s="19">
        <v>17</v>
      </c>
      <c r="E25" s="53"/>
      <c r="F25" s="60" t="s">
        <v>50</v>
      </c>
      <c r="G25" s="59">
        <v>1</v>
      </c>
      <c r="H25" s="61">
        <v>15</v>
      </c>
    </row>
    <row r="26" spans="2:8" ht="21.75" thickBot="1">
      <c r="B26" s="18" t="s">
        <v>14</v>
      </c>
      <c r="C26" s="5">
        <v>4</v>
      </c>
      <c r="D26" s="19">
        <v>12</v>
      </c>
      <c r="F26" s="64" t="s">
        <v>51</v>
      </c>
      <c r="G26" s="62">
        <v>4</v>
      </c>
      <c r="H26" s="63">
        <f>(H25+H24)/2</f>
        <v>11</v>
      </c>
    </row>
    <row r="27" spans="2:8" ht="21.75" thickBot="1">
      <c r="B27" s="36" t="s">
        <v>15</v>
      </c>
      <c r="C27" s="44">
        <v>4</v>
      </c>
      <c r="D27" s="37">
        <f>(D24*C24+D25*C25+D26*C26)/12</f>
        <v>12.833333333333334</v>
      </c>
      <c r="F27" s="66"/>
      <c r="G27" s="67"/>
      <c r="H27" s="68"/>
    </row>
    <row r="28" spans="2:8">
      <c r="B28" s="7"/>
      <c r="C28" s="8"/>
      <c r="D28" s="9"/>
      <c r="F28" s="72" t="s">
        <v>28</v>
      </c>
      <c r="G28" s="73">
        <v>6</v>
      </c>
      <c r="H28" s="74">
        <v>3</v>
      </c>
    </row>
    <row r="29" spans="2:8">
      <c r="B29" s="20" t="s">
        <v>43</v>
      </c>
      <c r="C29" s="6">
        <v>4</v>
      </c>
      <c r="D29" s="21">
        <v>15</v>
      </c>
      <c r="F29" s="54" t="s">
        <v>53</v>
      </c>
      <c r="G29" s="55">
        <v>7</v>
      </c>
      <c r="H29" s="56">
        <v>6</v>
      </c>
    </row>
    <row r="30" spans="2:8">
      <c r="B30" s="20" t="s">
        <v>16</v>
      </c>
      <c r="C30" s="6">
        <v>1</v>
      </c>
      <c r="D30" s="21">
        <v>15</v>
      </c>
      <c r="F30" s="54" t="s">
        <v>32</v>
      </c>
      <c r="G30" s="55">
        <v>3</v>
      </c>
      <c r="H30" s="56">
        <v>3</v>
      </c>
    </row>
    <row r="31" spans="2:8" ht="21">
      <c r="B31" s="38" t="s">
        <v>17</v>
      </c>
      <c r="C31" s="45">
        <v>3</v>
      </c>
      <c r="D31" s="39">
        <f>(D29*C29+D30*C30)/5</f>
        <v>15</v>
      </c>
      <c r="F31" s="54" t="s">
        <v>35</v>
      </c>
      <c r="G31" s="55">
        <v>4</v>
      </c>
      <c r="H31" s="56">
        <v>11</v>
      </c>
    </row>
    <row r="32" spans="2:8">
      <c r="B32" s="7"/>
      <c r="C32" s="8"/>
      <c r="D32" s="9"/>
      <c r="F32" s="54" t="s">
        <v>36</v>
      </c>
      <c r="G32" s="55">
        <v>3</v>
      </c>
      <c r="H32" s="56">
        <v>13</v>
      </c>
    </row>
    <row r="33" spans="2:8" ht="21.75" thickBot="1">
      <c r="B33" s="20" t="s">
        <v>44</v>
      </c>
      <c r="C33" s="6">
        <v>1</v>
      </c>
      <c r="D33" s="21">
        <v>16</v>
      </c>
      <c r="F33" s="77" t="s">
        <v>40</v>
      </c>
      <c r="G33" s="75">
        <v>6</v>
      </c>
      <c r="H33" s="76">
        <f>(H30*G30+H31*G31+H32*G32+H28*G28+H29*G29)/23</f>
        <v>6.6086956521739131</v>
      </c>
    </row>
    <row r="34" spans="2:8" ht="21">
      <c r="B34" s="38" t="s">
        <v>19</v>
      </c>
      <c r="C34" s="45">
        <v>6</v>
      </c>
      <c r="D34" s="39">
        <f>D33</f>
        <v>16</v>
      </c>
      <c r="F34" s="69"/>
      <c r="G34" s="70"/>
      <c r="H34" s="71"/>
    </row>
    <row r="35" spans="2:8">
      <c r="B35" s="7"/>
      <c r="C35" s="8"/>
      <c r="D35" s="9"/>
      <c r="F35" s="20" t="s">
        <v>33</v>
      </c>
      <c r="G35" s="6">
        <v>1</v>
      </c>
      <c r="H35" s="21">
        <v>15</v>
      </c>
    </row>
    <row r="36" spans="2:8" ht="24" thickBot="1">
      <c r="B36" s="25" t="s">
        <v>24</v>
      </c>
      <c r="C36" s="26"/>
      <c r="D36" s="27">
        <f>(D6*C6+D11*C11+D17*C17+D22*C22+D27*C27+D31*C31+D34*C34)/30</f>
        <v>12.800912975912976</v>
      </c>
      <c r="F36" s="20" t="s">
        <v>37</v>
      </c>
      <c r="G36" s="6" t="s">
        <v>52</v>
      </c>
      <c r="H36" s="21" t="s">
        <v>52</v>
      </c>
    </row>
    <row r="37" spans="2:8">
      <c r="F37" s="20" t="s">
        <v>38</v>
      </c>
      <c r="G37" s="6">
        <v>1</v>
      </c>
      <c r="H37" s="21">
        <v>12</v>
      </c>
    </row>
    <row r="38" spans="2:8" ht="21">
      <c r="F38" s="38" t="s">
        <v>17</v>
      </c>
      <c r="G38" s="45">
        <v>3</v>
      </c>
      <c r="H38" s="39">
        <f>(H35*G35+H37*G37)/2</f>
        <v>13.5</v>
      </c>
    </row>
    <row r="39" spans="2:8">
      <c r="F39" s="7"/>
      <c r="G39" s="8"/>
      <c r="H39" s="9"/>
    </row>
    <row r="40" spans="2:8">
      <c r="F40" s="57" t="s">
        <v>41</v>
      </c>
      <c r="G40" s="52">
        <v>3</v>
      </c>
      <c r="H40" s="58">
        <v>18</v>
      </c>
    </row>
    <row r="41" spans="2:8">
      <c r="F41" s="7"/>
      <c r="G41" s="8"/>
      <c r="H41" s="9"/>
    </row>
    <row r="42" spans="2:8" ht="24" thickBot="1">
      <c r="F42" s="25" t="s">
        <v>24</v>
      </c>
      <c r="G42" s="26"/>
      <c r="H42" s="27">
        <f>(H6*G6+H11*G11+H17*G17+H22*G22+H33*G33+H38*G38+H40*G40+H26*G26)/30</f>
        <v>9.972860925306577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Benjamin Lecroq</cp:lastModifiedBy>
  <dcterms:created xsi:type="dcterms:W3CDTF">2011-02-08T14:27:01Z</dcterms:created>
  <dcterms:modified xsi:type="dcterms:W3CDTF">2012-06-05T17:20:21Z</dcterms:modified>
</cp:coreProperties>
</file>