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7715" windowHeight="6210" activeTab="1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  <sheet name="Feuil6" sheetId="6" r:id="rId6"/>
  </sheets>
  <calcPr calcId="125725"/>
</workbook>
</file>

<file path=xl/calcChain.xml><?xml version="1.0" encoding="utf-8"?>
<calcChain xmlns="http://schemas.openxmlformats.org/spreadsheetml/2006/main">
  <c r="K21" i="5"/>
  <c r="K20"/>
  <c r="J20"/>
  <c r="I20"/>
  <c r="J5" i="4"/>
  <c r="I5"/>
  <c r="H5"/>
  <c r="G5"/>
  <c r="F5"/>
  <c r="E5"/>
  <c r="D5"/>
  <c r="C5"/>
  <c r="B5"/>
  <c r="L4"/>
  <c r="K4"/>
  <c r="J4"/>
  <c r="I4"/>
  <c r="H4"/>
  <c r="G4"/>
  <c r="F4"/>
  <c r="E4"/>
  <c r="D4"/>
  <c r="C4"/>
  <c r="B4"/>
  <c r="D13" i="2"/>
  <c r="D14"/>
  <c r="D12"/>
  <c r="D11"/>
  <c r="D9"/>
  <c r="D8"/>
  <c r="D7"/>
  <c r="D5"/>
  <c r="D4"/>
  <c r="D3"/>
</calcChain>
</file>

<file path=xl/sharedStrings.xml><?xml version="1.0" encoding="utf-8"?>
<sst xmlns="http://schemas.openxmlformats.org/spreadsheetml/2006/main" count="179" uniqueCount="115">
  <si>
    <t>Produits</t>
  </si>
  <si>
    <t>Famille Télephones mobiles</t>
  </si>
  <si>
    <t>Modèle TNP N°1</t>
  </si>
  <si>
    <t>Modèle TNP N°2</t>
  </si>
  <si>
    <t>Modèle TNP N°3</t>
  </si>
  <si>
    <t>Famille Tablettes Tactiles</t>
  </si>
  <si>
    <t>Modèle TT N°1</t>
  </si>
  <si>
    <t>Modèle TT N°2</t>
  </si>
  <si>
    <t>Modèle TT N°3</t>
  </si>
  <si>
    <t>Famille Microordinateurs</t>
  </si>
  <si>
    <t>Modèle PC N°1</t>
  </si>
  <si>
    <t>Modèle PC N°2</t>
  </si>
  <si>
    <t>Modèle PC N°3</t>
  </si>
  <si>
    <t>Modèle PC N°4</t>
  </si>
  <si>
    <t>Qté en Stock début 2012</t>
  </si>
  <si>
    <t>Qté demandée</t>
  </si>
  <si>
    <t>Qté produite</t>
  </si>
  <si>
    <t>Qté vendue</t>
  </si>
  <si>
    <t>Qté en Stock fin 2012</t>
  </si>
  <si>
    <t>Prix de vente HT par produit</t>
  </si>
  <si>
    <t>CA HT prévu</t>
  </si>
  <si>
    <t>Tableau de prévisionn des ventes et de production 2012</t>
  </si>
  <si>
    <t>Téléphones mobiles</t>
  </si>
  <si>
    <t>Tablette Tactiles</t>
  </si>
  <si>
    <t>Microordinateur</t>
  </si>
  <si>
    <t>Coût main d'œuvre par produit</t>
  </si>
  <si>
    <t>Coût de l'amortissement des machines par produit</t>
  </si>
  <si>
    <t>Coût des matières et composants par produit</t>
  </si>
  <si>
    <t>Coût direct de production</t>
  </si>
  <si>
    <t>Electronics</t>
  </si>
  <si>
    <t>Display</t>
  </si>
  <si>
    <t>Mecatronics</t>
  </si>
  <si>
    <t>Matrix</t>
  </si>
  <si>
    <t>Techtronics</t>
  </si>
  <si>
    <t>Energics</t>
  </si>
  <si>
    <t>Printer</t>
  </si>
  <si>
    <t>Cartbox</t>
  </si>
  <si>
    <t>TOTAL ACHATS</t>
  </si>
  <si>
    <t>Postes machine A et Opérateur Catégorie OP1</t>
  </si>
  <si>
    <t>Postes machine B et Opérateur Catégorie OP2</t>
  </si>
  <si>
    <t>Postes machine C et Opérateur Catégorie OP3</t>
  </si>
  <si>
    <t>Postes machine D et Opérateur Catégorie OP4</t>
  </si>
  <si>
    <t>Postes machine F et Opérateur Catégorie OP2</t>
  </si>
  <si>
    <t>Postes machine E et Opérateur Catégorie OP1</t>
  </si>
  <si>
    <t>Postes machine G et Opérateur Catégorie OP3</t>
  </si>
  <si>
    <t>Postes machine H et Opérateur Catégorie OP4</t>
  </si>
  <si>
    <t>PRODUITS</t>
  </si>
  <si>
    <t>Quantité vendue</t>
  </si>
  <si>
    <t>Prix de vente</t>
  </si>
  <si>
    <t>Chiffre d'affaires H.T.</t>
  </si>
  <si>
    <t>Valeur Stock produits finis début 2012</t>
  </si>
  <si>
    <t>Valeur Stock produits finis fin 2012</t>
  </si>
  <si>
    <t>Variation annuelle de stocks</t>
  </si>
  <si>
    <t>TOTAL PRODUITS</t>
  </si>
  <si>
    <t>CHARGES DIRECTES DE PRODUCTION</t>
  </si>
  <si>
    <t>Quantité produite</t>
  </si>
  <si>
    <t>Achats matières et composants consommés</t>
  </si>
  <si>
    <t>Salaires bruts affectés à la production</t>
  </si>
  <si>
    <t>Chages sociales</t>
  </si>
  <si>
    <t>Dotation aux amortissements</t>
  </si>
  <si>
    <t>TOTAL CHARGES DIRECTES DE PRODUCTION</t>
  </si>
  <si>
    <t>Marge sur charges directes de production (MCDP)</t>
  </si>
  <si>
    <t>Contribution à la MCDP en %</t>
  </si>
  <si>
    <t>AUTRES CHARGES</t>
  </si>
  <si>
    <t>Salaires bruts totaux des opérateurs de production</t>
  </si>
  <si>
    <t>Quote-part des salaires bruts non affectés à la production</t>
  </si>
  <si>
    <t>Charges sociales sur quote-part des salaires bruts non affectés à la production</t>
  </si>
  <si>
    <t>Charges indirects et générales</t>
  </si>
  <si>
    <t>TOTAL AUTRES CHARGES</t>
  </si>
  <si>
    <t>Résultat avant impôts</t>
  </si>
  <si>
    <t>TNP N°1</t>
  </si>
  <si>
    <t>TNP N°2</t>
  </si>
  <si>
    <t>TNP N°3</t>
  </si>
  <si>
    <t>TT N°1</t>
  </si>
  <si>
    <t>TT N°2</t>
  </si>
  <si>
    <t>TT N°3</t>
  </si>
  <si>
    <t>PC N°1</t>
  </si>
  <si>
    <t>PC N°2</t>
  </si>
  <si>
    <t>PC N°3</t>
  </si>
  <si>
    <t>PC N°4</t>
  </si>
  <si>
    <t>TOTAL ANNUEL</t>
  </si>
  <si>
    <t>COMPTE DE RESULTAT PREVISIONNEL 2012</t>
  </si>
  <si>
    <t>GAMMES OPERATOIRES ET TEMPS D'OPERATION EN MINUTES PAR POSTE ET PAR MINUTE DE PRODUIT FABRIQUEE</t>
  </si>
  <si>
    <t>Coût d'achat par machine</t>
  </si>
  <si>
    <t>Coût à l'unité</t>
  </si>
  <si>
    <t>FOURNISSEURS</t>
  </si>
  <si>
    <t>Processeur</t>
  </si>
  <si>
    <t>Mémoire vive</t>
  </si>
  <si>
    <t>Mémoire stockage</t>
  </si>
  <si>
    <t>Ecran</t>
  </si>
  <si>
    <t>Clavier</t>
  </si>
  <si>
    <t>Interrupteurs</t>
  </si>
  <si>
    <t>Touch Pad</t>
  </si>
  <si>
    <t>Coque</t>
  </si>
  <si>
    <t>Connecteur USB</t>
  </si>
  <si>
    <t>Chargeur</t>
  </si>
  <si>
    <t>Batterie</t>
  </si>
  <si>
    <t>Cables</t>
  </si>
  <si>
    <t>Prises</t>
  </si>
  <si>
    <t>Mode d'emploi</t>
  </si>
  <si>
    <t>Coffret carton</t>
  </si>
  <si>
    <t>NOMENCLATURE PRODUIT</t>
  </si>
  <si>
    <t>1 Go</t>
  </si>
  <si>
    <t>2 Go</t>
  </si>
  <si>
    <t>4 Go</t>
  </si>
  <si>
    <t>16 Go</t>
  </si>
  <si>
    <t>32 Go</t>
  </si>
  <si>
    <t>64 Go</t>
  </si>
  <si>
    <t>5''</t>
  </si>
  <si>
    <t>10''</t>
  </si>
  <si>
    <t>15''</t>
  </si>
  <si>
    <t>17''</t>
  </si>
  <si>
    <t>21''</t>
  </si>
  <si>
    <r>
      <t xml:space="preserve">              </t>
    </r>
    <r>
      <rPr>
        <b/>
        <sz val="11"/>
        <color theme="1"/>
        <rFont val="Calibri"/>
        <family val="2"/>
        <scheme val="minor"/>
      </rPr>
      <t xml:space="preserve">              COMPOSANTS
      PRODUITS</t>
    </r>
  </si>
  <si>
    <t xml:space="preserve">          FOURNISSEURS
      PRODUITS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</si>
</sst>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 applyAlignment="1">
      <alignment horizontal="center" vertical="center" textRotation="90"/>
    </xf>
    <xf numFmtId="0" fontId="1" fillId="0" borderId="1" xfId="0" applyFont="1" applyBorder="1"/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/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4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textRotation="90"/>
    </xf>
    <xf numFmtId="0" fontId="0" fillId="0" borderId="7" xfId="0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/>
    <xf numFmtId="4" fontId="1" fillId="0" borderId="6" xfId="0" applyNumberFormat="1" applyFont="1" applyBorder="1" applyAlignment="1">
      <alignment horizontal="center" vertical="center"/>
    </xf>
    <xf numFmtId="0" fontId="1" fillId="0" borderId="9" xfId="0" applyFont="1" applyBorder="1"/>
    <xf numFmtId="0" fontId="0" fillId="0" borderId="9" xfId="0" applyBorder="1"/>
    <xf numFmtId="4" fontId="1" fillId="0" borderId="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4" fontId="0" fillId="0" borderId="6" xfId="0" applyNumberFormat="1" applyBorder="1"/>
    <xf numFmtId="4" fontId="0" fillId="0" borderId="9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workbookViewId="0">
      <selection activeCell="D4" sqref="D4"/>
    </sheetView>
  </sheetViews>
  <sheetFormatPr baseColWidth="10" defaultRowHeight="15"/>
  <cols>
    <col min="1" max="1" width="26.42578125" bestFit="1" customWidth="1"/>
    <col min="2" max="2" width="13.5703125" customWidth="1"/>
    <col min="3" max="3" width="15.28515625" customWidth="1"/>
    <col min="5" max="5" width="12.140625" customWidth="1"/>
    <col min="6" max="6" width="13.28515625" customWidth="1"/>
    <col min="7" max="7" width="16" customWidth="1"/>
    <col min="8" max="8" width="11.42578125" bestFit="1" customWidth="1"/>
  </cols>
  <sheetData>
    <row r="1" spans="1:8">
      <c r="A1" s="40" t="s">
        <v>21</v>
      </c>
      <c r="B1" s="40"/>
      <c r="C1" s="40"/>
      <c r="D1" s="40"/>
      <c r="E1" s="40"/>
      <c r="F1" s="40"/>
      <c r="G1" s="40"/>
      <c r="H1" s="40"/>
    </row>
    <row r="2" spans="1:8" ht="30">
      <c r="A2" s="3" t="s">
        <v>0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</row>
    <row r="3" spans="1:8" s="1" customFormat="1">
      <c r="A3" s="7" t="s">
        <v>1</v>
      </c>
      <c r="B3" s="18"/>
      <c r="C3" s="18"/>
      <c r="D3" s="18"/>
      <c r="E3" s="18"/>
      <c r="F3" s="18"/>
      <c r="G3" s="18"/>
      <c r="H3" s="18"/>
    </row>
    <row r="4" spans="1:8">
      <c r="A4" s="9" t="s">
        <v>2</v>
      </c>
      <c r="B4" s="19">
        <v>1000</v>
      </c>
      <c r="C4" s="19">
        <v>9000</v>
      </c>
      <c r="D4" s="19">
        <v>10000</v>
      </c>
      <c r="E4" s="19">
        <v>9000</v>
      </c>
      <c r="F4" s="19">
        <v>2000</v>
      </c>
      <c r="G4" s="19">
        <v>120</v>
      </c>
      <c r="H4" s="19">
        <v>1080000</v>
      </c>
    </row>
    <row r="5" spans="1:8">
      <c r="A5" s="9" t="s">
        <v>3</v>
      </c>
      <c r="B5" s="19">
        <v>1500</v>
      </c>
      <c r="C5" s="19">
        <v>8000</v>
      </c>
      <c r="D5" s="19">
        <v>7000</v>
      </c>
      <c r="E5" s="19">
        <v>8000</v>
      </c>
      <c r="F5" s="19">
        <v>500</v>
      </c>
      <c r="G5" s="19">
        <v>140</v>
      </c>
      <c r="H5" s="19">
        <v>1120000</v>
      </c>
    </row>
    <row r="6" spans="1:8">
      <c r="A6" s="9" t="s">
        <v>4</v>
      </c>
      <c r="B6" s="19">
        <v>500</v>
      </c>
      <c r="C6" s="19">
        <v>10000</v>
      </c>
      <c r="D6" s="19">
        <v>12000</v>
      </c>
      <c r="E6" s="19">
        <v>10000</v>
      </c>
      <c r="F6" s="19">
        <v>2500</v>
      </c>
      <c r="G6" s="19">
        <v>180</v>
      </c>
      <c r="H6" s="19">
        <v>1800000</v>
      </c>
    </row>
    <row r="7" spans="1:8">
      <c r="A7" s="7" t="s">
        <v>5</v>
      </c>
      <c r="B7" s="19"/>
      <c r="C7" s="19"/>
      <c r="D7" s="19"/>
      <c r="E7" s="19"/>
      <c r="F7" s="19"/>
      <c r="G7" s="19"/>
      <c r="H7" s="19"/>
    </row>
    <row r="8" spans="1:8">
      <c r="A8" s="9" t="s">
        <v>6</v>
      </c>
      <c r="B8" s="19">
        <v>1000</v>
      </c>
      <c r="C8" s="19">
        <v>22000</v>
      </c>
      <c r="D8" s="19">
        <v>20000</v>
      </c>
      <c r="E8" s="19">
        <v>21000</v>
      </c>
      <c r="F8" s="19">
        <v>0</v>
      </c>
      <c r="G8" s="19">
        <v>180</v>
      </c>
      <c r="H8" s="19">
        <v>378000</v>
      </c>
    </row>
    <row r="9" spans="1:8">
      <c r="A9" s="9" t="s">
        <v>7</v>
      </c>
      <c r="B9" s="19">
        <v>500</v>
      </c>
      <c r="C9" s="19">
        <v>25500</v>
      </c>
      <c r="D9" s="19">
        <v>25000</v>
      </c>
      <c r="E9" s="19">
        <v>25500</v>
      </c>
      <c r="F9" s="19">
        <v>0</v>
      </c>
      <c r="G9" s="19">
        <v>200</v>
      </c>
      <c r="H9" s="19">
        <v>5100000</v>
      </c>
    </row>
    <row r="10" spans="1:8">
      <c r="A10" s="9" t="s">
        <v>8</v>
      </c>
      <c r="B10" s="19">
        <v>200</v>
      </c>
      <c r="C10" s="19">
        <v>28000</v>
      </c>
      <c r="D10" s="19">
        <v>30000</v>
      </c>
      <c r="E10" s="19">
        <v>28000</v>
      </c>
      <c r="F10" s="19">
        <v>2200</v>
      </c>
      <c r="G10" s="19">
        <v>250</v>
      </c>
      <c r="H10" s="19">
        <v>7000000</v>
      </c>
    </row>
    <row r="11" spans="1:8">
      <c r="A11" s="7" t="s">
        <v>9</v>
      </c>
      <c r="B11" s="19"/>
      <c r="C11" s="19"/>
      <c r="D11" s="19"/>
      <c r="E11" s="19"/>
      <c r="F11" s="19"/>
      <c r="G11" s="19"/>
      <c r="H11" s="19"/>
    </row>
    <row r="12" spans="1:8">
      <c r="A12" s="9" t="s">
        <v>10</v>
      </c>
      <c r="B12" s="19">
        <v>300</v>
      </c>
      <c r="C12" s="19">
        <v>55000</v>
      </c>
      <c r="D12" s="19">
        <v>5000</v>
      </c>
      <c r="E12" s="19">
        <v>5300</v>
      </c>
      <c r="F12" s="19">
        <v>0</v>
      </c>
      <c r="G12" s="19">
        <v>400</v>
      </c>
      <c r="H12" s="19">
        <v>2120000</v>
      </c>
    </row>
    <row r="13" spans="1:8">
      <c r="A13" s="9" t="s">
        <v>11</v>
      </c>
      <c r="B13" s="19">
        <v>600</v>
      </c>
      <c r="C13" s="19">
        <v>7000</v>
      </c>
      <c r="D13" s="19">
        <v>6000</v>
      </c>
      <c r="E13" s="19">
        <v>6600</v>
      </c>
      <c r="F13" s="19">
        <v>0</v>
      </c>
      <c r="G13" s="19">
        <v>420</v>
      </c>
      <c r="H13" s="19">
        <v>2772000</v>
      </c>
    </row>
    <row r="14" spans="1:8">
      <c r="A14" s="9" t="s">
        <v>12</v>
      </c>
      <c r="B14" s="19">
        <v>1000</v>
      </c>
      <c r="C14" s="19">
        <v>6000</v>
      </c>
      <c r="D14" s="19">
        <v>5000</v>
      </c>
      <c r="E14" s="19">
        <v>6000</v>
      </c>
      <c r="F14" s="19">
        <v>0</v>
      </c>
      <c r="G14" s="19">
        <v>500</v>
      </c>
      <c r="H14" s="19">
        <v>3000000</v>
      </c>
    </row>
    <row r="15" spans="1:8">
      <c r="A15" s="9" t="s">
        <v>13</v>
      </c>
      <c r="B15" s="19">
        <v>500</v>
      </c>
      <c r="C15" s="19">
        <v>4200</v>
      </c>
      <c r="D15" s="19">
        <v>4000</v>
      </c>
      <c r="E15" s="19">
        <v>4200</v>
      </c>
      <c r="F15" s="19">
        <v>300</v>
      </c>
      <c r="G15" s="19">
        <v>600</v>
      </c>
      <c r="H15" s="19">
        <v>2520000</v>
      </c>
    </row>
    <row r="20" spans="6:6">
      <c r="F20" s="10"/>
    </row>
    <row r="54" spans="10:10">
      <c r="J54" s="2"/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C1" sqref="C1"/>
    </sheetView>
  </sheetViews>
  <sheetFormatPr baseColWidth="10" defaultRowHeight="15"/>
  <cols>
    <col min="1" max="1" width="19.140625" bestFit="1" customWidth="1"/>
    <col min="3" max="3" width="17.7109375" customWidth="1"/>
    <col min="5" max="5" width="12.140625" customWidth="1"/>
  </cols>
  <sheetData>
    <row r="1" spans="1:5" ht="75">
      <c r="A1" s="8"/>
      <c r="B1" s="11" t="s">
        <v>25</v>
      </c>
      <c r="C1" s="11" t="s">
        <v>26</v>
      </c>
      <c r="D1" s="11" t="s">
        <v>27</v>
      </c>
      <c r="E1" s="13" t="s">
        <v>28</v>
      </c>
    </row>
    <row r="2" spans="1:5">
      <c r="A2" s="5" t="s">
        <v>22</v>
      </c>
      <c r="B2" s="5"/>
      <c r="C2" s="5"/>
      <c r="D2" s="5"/>
      <c r="E2" s="5"/>
    </row>
    <row r="3" spans="1:5">
      <c r="A3" s="9" t="s">
        <v>2</v>
      </c>
      <c r="B3" s="5"/>
      <c r="C3" s="5"/>
      <c r="D3" s="5">
        <f>Feuil6!B4+Feuil6!C4+Feuil6!F4+Feuil6!I4+Feuil6!Q4+Feuil6!U4+Feuil6!X4</f>
        <v>75</v>
      </c>
      <c r="E3" s="14"/>
    </row>
    <row r="4" spans="1:5">
      <c r="A4" s="9" t="s">
        <v>3</v>
      </c>
      <c r="B4" s="5"/>
      <c r="C4" s="5"/>
      <c r="D4" s="5">
        <f>Feuil6!B4+Feuil6!D4+Feuil6!F4+Feuil6!I4+Feuil6!Q4+Feuil6!U4+Feuil6!X4</f>
        <v>90</v>
      </c>
      <c r="E4" s="14"/>
    </row>
    <row r="5" spans="1:5">
      <c r="A5" s="9" t="s">
        <v>4</v>
      </c>
      <c r="B5" s="5"/>
      <c r="C5" s="5"/>
      <c r="D5" s="5">
        <f>Feuil6!B4+Feuil6!E4+Feuil6!F4+Feuil6!I4+Feuil6!Q4+Feuil6!U4+Feuil6!X4</f>
        <v>120</v>
      </c>
      <c r="E5" s="14"/>
    </row>
    <row r="6" spans="1:5">
      <c r="A6" s="12" t="s">
        <v>23</v>
      </c>
      <c r="B6" s="5"/>
      <c r="C6" s="5"/>
      <c r="D6" s="5"/>
      <c r="E6" s="5"/>
    </row>
    <row r="7" spans="1:5">
      <c r="A7" s="9" t="s">
        <v>6</v>
      </c>
      <c r="B7" s="5"/>
      <c r="C7" s="5"/>
      <c r="D7" s="5">
        <f>Feuil6!B4+Feuil6!D4+Feuil6!F4+Feuil6!J4+Feuil6!O4+Feuil6!Q4+Feuil6!U4+Feuil6!X4</f>
        <v>115</v>
      </c>
      <c r="E7" s="14"/>
    </row>
    <row r="8" spans="1:5">
      <c r="A8" s="9" t="s">
        <v>7</v>
      </c>
      <c r="B8" s="5"/>
      <c r="C8" s="5"/>
      <c r="D8" s="5">
        <f>Feuil6!B4+Feuil6!D4+Feuil6!G4+Feuil6!J4+Feuil6!O4+Feuil6!Q4+Feuil6!U4+Feuil6!X4</f>
        <v>135</v>
      </c>
      <c r="E8" s="14"/>
    </row>
    <row r="9" spans="1:5">
      <c r="A9" s="9" t="s">
        <v>8</v>
      </c>
      <c r="B9" s="5"/>
      <c r="C9" s="5"/>
      <c r="D9" s="5">
        <f>Feuil6!B4+Feuil6!D4+Feuil6!H4+Feuil6!J4+Feuil6!O4+Feuil6!Q4+Feuil6!U4+Feuil6!X4</f>
        <v>175</v>
      </c>
      <c r="E9" s="14"/>
    </row>
    <row r="10" spans="1:5">
      <c r="A10" s="12" t="s">
        <v>24</v>
      </c>
      <c r="B10" s="5"/>
      <c r="C10" s="5"/>
      <c r="D10" s="5"/>
      <c r="E10" s="5"/>
    </row>
    <row r="11" spans="1:5">
      <c r="A11" s="9" t="s">
        <v>10</v>
      </c>
      <c r="B11" s="5"/>
      <c r="C11" s="5"/>
      <c r="D11" s="5">
        <f>Feuil6!B4+Feuil6!C4+Feuil6!F4+Feuil6!K4+Feuil6!N4+Feuil6!O4+Feuil6!P4+Feuil6!Q4+3*Feuil6!R4+Feuil6!S4+Feuil6!T4+Feuil6!U4+Feuil6!V4+Feuil6!W4+Feuil6!X4</f>
        <v>260</v>
      </c>
      <c r="E11" s="14"/>
    </row>
    <row r="12" spans="1:5">
      <c r="A12" s="9" t="s">
        <v>11</v>
      </c>
      <c r="B12" s="5"/>
      <c r="C12" s="5"/>
      <c r="D12" s="5">
        <f>Feuil6!B4+Feuil6!D4+Feuil6!F4+Feuil6!K4+Feuil6!N4+Feuil6!O4+Feuil6!P4+Feuil6!Q4+3*Feuil6!R4+Feuil6!S4+Feuil6!T4+Feuil6!U4+Feuil6!V4+Feuil6!W4+Feuil6!X4</f>
        <v>275</v>
      </c>
      <c r="E12" s="14"/>
    </row>
    <row r="13" spans="1:5">
      <c r="A13" s="9" t="s">
        <v>12</v>
      </c>
      <c r="B13" s="5"/>
      <c r="C13" s="5"/>
      <c r="D13" s="5">
        <f>2*Feuil6!B4+Feuil6!D4+Feuil6!G4+Feuil6!L4+Feuil6!N4+Feuil6!O4+Feuil6!P4+Feuil6!Q4+3*Feuil6!R4+Feuil6!S4+Feuil6!T4+Feuil6!U4+Feuil6!V4+Feuil6!W4+Feuil6!X4</f>
        <v>355</v>
      </c>
      <c r="E13" s="14"/>
    </row>
    <row r="14" spans="1:5">
      <c r="A14" s="9" t="s">
        <v>13</v>
      </c>
      <c r="B14" s="5"/>
      <c r="C14" s="5"/>
      <c r="D14" s="5">
        <f>2*Feuil6!B4+Feuil6!E4+Feuil6!H4+Feuil6!M4+Feuil6!N4+Feuil6!O4+Feuil6!P4+Feuil6!Q4+3*Feuil6!R4+Feuil6!S4+Feuil6!T4+Feuil6!U4+Feuil6!V4+Feuil6!W4+Feuil6!X4</f>
        <v>455</v>
      </c>
      <c r="E14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C4" sqref="C4"/>
    </sheetView>
  </sheetViews>
  <sheetFormatPr baseColWidth="10" defaultRowHeight="15"/>
  <cols>
    <col min="1" max="1" width="19.140625" bestFit="1" customWidth="1"/>
  </cols>
  <sheetData>
    <row r="1" spans="1:10" ht="75">
      <c r="A1" s="34" t="s">
        <v>114</v>
      </c>
      <c r="B1" s="15" t="s">
        <v>29</v>
      </c>
      <c r="C1" s="15" t="s">
        <v>30</v>
      </c>
      <c r="D1" s="15" t="s">
        <v>31</v>
      </c>
      <c r="E1" s="15" t="s">
        <v>32</v>
      </c>
      <c r="F1" s="15" t="s">
        <v>33</v>
      </c>
      <c r="G1" s="15" t="s">
        <v>34</v>
      </c>
      <c r="H1" s="15" t="s">
        <v>35</v>
      </c>
      <c r="I1" s="15" t="s">
        <v>36</v>
      </c>
      <c r="J1" s="15" t="s">
        <v>37</v>
      </c>
    </row>
    <row r="2" spans="1:10">
      <c r="A2" s="5" t="s">
        <v>22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9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pans="1:10">
      <c r="A4" s="9" t="s">
        <v>3</v>
      </c>
      <c r="B4" s="5"/>
      <c r="C4" s="5"/>
      <c r="D4" s="5"/>
      <c r="E4" s="5"/>
      <c r="F4" s="5"/>
      <c r="G4" s="5"/>
      <c r="H4" s="5"/>
      <c r="I4" s="5"/>
      <c r="J4" s="5"/>
    </row>
    <row r="5" spans="1:10">
      <c r="A5" s="9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0">
      <c r="A6" s="12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>
      <c r="A7" s="9" t="s">
        <v>6</v>
      </c>
      <c r="B7" s="5"/>
      <c r="C7" s="5"/>
      <c r="D7" s="5"/>
      <c r="E7" s="5"/>
      <c r="F7" s="5"/>
      <c r="G7" s="5"/>
      <c r="H7" s="5"/>
      <c r="I7" s="5"/>
      <c r="J7" s="5"/>
    </row>
    <row r="8" spans="1:10">
      <c r="A8" s="9" t="s">
        <v>7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9" t="s">
        <v>8</v>
      </c>
      <c r="B9" s="5"/>
      <c r="C9" s="5"/>
      <c r="D9" s="5"/>
      <c r="E9" s="5"/>
      <c r="F9" s="5"/>
      <c r="G9" s="5"/>
      <c r="H9" s="5"/>
      <c r="I9" s="5"/>
      <c r="J9" s="5"/>
    </row>
    <row r="10" spans="1:10">
      <c r="A10" s="12" t="s">
        <v>24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9" t="s">
        <v>10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>
      <c r="A12" s="9" t="s">
        <v>11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>
      <c r="A13" s="9" t="s">
        <v>12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>
      <c r="A14" s="9" t="s">
        <v>13</v>
      </c>
      <c r="B14" s="5"/>
      <c r="C14" s="5"/>
      <c r="D14" s="5"/>
      <c r="E14" s="5"/>
      <c r="F14" s="5"/>
      <c r="G14" s="5"/>
      <c r="H14" s="5"/>
      <c r="I14" s="5"/>
      <c r="J14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9"/>
  <sheetViews>
    <sheetView topLeftCell="A2" workbookViewId="0">
      <selection activeCell="B27" sqref="B27"/>
    </sheetView>
  </sheetViews>
  <sheetFormatPr baseColWidth="10" defaultRowHeight="15"/>
  <cols>
    <col min="1" max="1" width="45.85546875" customWidth="1"/>
    <col min="12" max="12" width="14.28515625" bestFit="1" customWidth="1"/>
  </cols>
  <sheetData>
    <row r="1" spans="1:12">
      <c r="A1" s="41" t="s">
        <v>81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2">
      <c r="A2" s="5"/>
      <c r="B2" s="8" t="s">
        <v>70</v>
      </c>
      <c r="C2" s="8" t="s">
        <v>71</v>
      </c>
      <c r="D2" s="8" t="s">
        <v>72</v>
      </c>
      <c r="E2" s="8" t="s">
        <v>73</v>
      </c>
      <c r="F2" s="8" t="s">
        <v>74</v>
      </c>
      <c r="G2" s="8" t="s">
        <v>75</v>
      </c>
      <c r="H2" s="8" t="s">
        <v>76</v>
      </c>
      <c r="I2" s="8" t="s">
        <v>77</v>
      </c>
      <c r="J2" s="8" t="s">
        <v>78</v>
      </c>
      <c r="K2" s="8" t="s">
        <v>79</v>
      </c>
      <c r="L2" s="3" t="s">
        <v>80</v>
      </c>
    </row>
    <row r="3" spans="1:12">
      <c r="A3" s="16" t="s">
        <v>46</v>
      </c>
      <c r="B3" s="5"/>
      <c r="C3" s="5"/>
      <c r="D3" s="5"/>
      <c r="E3" s="5"/>
      <c r="F3" s="5"/>
      <c r="G3" s="5"/>
      <c r="H3" s="5"/>
      <c r="I3" s="5"/>
      <c r="J3" s="5"/>
      <c r="K3" s="5"/>
      <c r="L3" s="20"/>
    </row>
    <row r="4" spans="1:12" ht="15.75" thickBot="1">
      <c r="A4" s="35" t="s">
        <v>47</v>
      </c>
      <c r="B4" s="51">
        <f>Feuil1!E4</f>
        <v>9000</v>
      </c>
      <c r="C4" s="51">
        <f>Feuil1!E5</f>
        <v>8000</v>
      </c>
      <c r="D4" s="51">
        <f>Feuil1!E6</f>
        <v>10000</v>
      </c>
      <c r="E4" s="51">
        <f>Feuil1!E8</f>
        <v>21000</v>
      </c>
      <c r="F4" s="51">
        <f>Feuil1!E9</f>
        <v>25500</v>
      </c>
      <c r="G4" s="51">
        <f>Feuil1!E10</f>
        <v>28000</v>
      </c>
      <c r="H4" s="51">
        <f>Feuil1!E12</f>
        <v>5300</v>
      </c>
      <c r="I4" s="51">
        <f>Feuil1!E13</f>
        <v>6600</v>
      </c>
      <c r="J4" s="51">
        <f>Feuil1!E14</f>
        <v>6000</v>
      </c>
      <c r="K4" s="51">
        <f>Feuil1!E15</f>
        <v>4200</v>
      </c>
      <c r="L4" s="36">
        <f>K4+J4+I4+H4+G4+F4+E4+D4+C4+B4</f>
        <v>123600</v>
      </c>
    </row>
    <row r="5" spans="1:12" ht="15.75" thickTop="1">
      <c r="A5" s="37" t="s">
        <v>48</v>
      </c>
      <c r="B5" s="52">
        <f>Feuil1!G4</f>
        <v>120</v>
      </c>
      <c r="C5" s="52">
        <f>Feuil1!G5</f>
        <v>140</v>
      </c>
      <c r="D5" s="52">
        <f>Feuil1!G6</f>
        <v>180</v>
      </c>
      <c r="E5" s="52">
        <f>Feuil1!G8</f>
        <v>180</v>
      </c>
      <c r="F5" s="52">
        <f>Feuil1!G9</f>
        <v>200</v>
      </c>
      <c r="G5" s="52">
        <f>Feuil1!G10</f>
        <v>250</v>
      </c>
      <c r="H5" s="52">
        <f>Feuil1!G12</f>
        <v>400</v>
      </c>
      <c r="I5" s="52">
        <f>Feuil1!G13</f>
        <v>420</v>
      </c>
      <c r="J5" s="38">
        <f>Feuil1!K1</f>
        <v>0</v>
      </c>
      <c r="K5" s="38"/>
      <c r="L5" s="39"/>
    </row>
    <row r="6" spans="1:12">
      <c r="A6" s="5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20">
        <v>30292000</v>
      </c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20"/>
    </row>
    <row r="8" spans="1:12">
      <c r="A8" s="5" t="s">
        <v>50</v>
      </c>
      <c r="B8" s="5"/>
      <c r="C8" s="5"/>
      <c r="D8" s="5"/>
      <c r="E8" s="5"/>
      <c r="F8" s="5"/>
      <c r="G8" s="5"/>
      <c r="H8" s="5"/>
      <c r="I8" s="5"/>
      <c r="J8" s="5"/>
      <c r="K8" s="5"/>
      <c r="L8" s="20">
        <v>1484360.65</v>
      </c>
    </row>
    <row r="9" spans="1:12">
      <c r="A9" s="5" t="s">
        <v>51</v>
      </c>
      <c r="B9" s="5"/>
      <c r="C9" s="5"/>
      <c r="D9" s="5"/>
      <c r="E9" s="5"/>
      <c r="F9" s="5"/>
      <c r="G9" s="5"/>
      <c r="H9" s="5"/>
      <c r="I9" s="5"/>
      <c r="J9" s="5"/>
      <c r="K9" s="5"/>
      <c r="L9" s="3">
        <v>1162152.3899999999</v>
      </c>
    </row>
    <row r="10" spans="1:12">
      <c r="A10" s="5" t="s">
        <v>52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20">
        <v>-322208.25</v>
      </c>
    </row>
    <row r="11" spans="1:12">
      <c r="A11" s="16" t="s">
        <v>53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20">
        <v>29969791.75</v>
      </c>
    </row>
    <row r="12" spans="1:1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20"/>
    </row>
    <row r="13" spans="1:12">
      <c r="A13" s="16" t="s">
        <v>54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3"/>
    </row>
    <row r="14" spans="1:12">
      <c r="A14" s="16" t="s">
        <v>55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3"/>
    </row>
    <row r="15" spans="1:12">
      <c r="A15" s="5" t="s">
        <v>56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20">
        <v>20290000</v>
      </c>
    </row>
    <row r="16" spans="1:12">
      <c r="A16" s="5" t="s">
        <v>57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20">
        <v>1138610.23</v>
      </c>
    </row>
    <row r="17" spans="1:12">
      <c r="A17" s="5" t="s">
        <v>58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20">
        <v>569305.11</v>
      </c>
    </row>
    <row r="18" spans="1:12">
      <c r="A18" s="5" t="s">
        <v>59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20">
        <v>929000</v>
      </c>
    </row>
    <row r="19" spans="1:12">
      <c r="A19" s="16" t="s">
        <v>60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20">
        <v>22926915.34</v>
      </c>
    </row>
    <row r="20" spans="1:1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20"/>
    </row>
    <row r="21" spans="1:12">
      <c r="A21" s="16" t="s">
        <v>61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20">
        <v>7042876.4000000004</v>
      </c>
    </row>
    <row r="22" spans="1:12">
      <c r="A22" s="5" t="s">
        <v>62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21">
        <v>1</v>
      </c>
    </row>
    <row r="23" spans="1:12">
      <c r="A23" s="16" t="s">
        <v>63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19"/>
    </row>
    <row r="24" spans="1:12">
      <c r="A24" s="5" t="s">
        <v>64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20">
        <v>1240800</v>
      </c>
    </row>
    <row r="25" spans="1:12" ht="30">
      <c r="A25" s="17" t="s">
        <v>65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20">
        <v>102189.77</v>
      </c>
    </row>
    <row r="26" spans="1:12" ht="30">
      <c r="A26" s="17" t="s">
        <v>66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20">
        <v>51094.89</v>
      </c>
    </row>
    <row r="27" spans="1:12">
      <c r="A27" s="5" t="s">
        <v>67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20">
        <v>5000000</v>
      </c>
    </row>
    <row r="28" spans="1:12">
      <c r="A28" s="16" t="s">
        <v>68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20">
        <v>5153284.66</v>
      </c>
    </row>
    <row r="29" spans="1:12">
      <c r="A29" s="3" t="s">
        <v>69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20">
        <v>1889591.75</v>
      </c>
    </row>
  </sheetData>
  <mergeCells count="1">
    <mergeCell ref="A1:L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I20" sqref="I20"/>
    </sheetView>
  </sheetViews>
  <sheetFormatPr baseColWidth="10" defaultRowHeight="15"/>
  <cols>
    <col min="1" max="1" width="26.42578125" bestFit="1" customWidth="1"/>
    <col min="2" max="2" width="14.42578125" customWidth="1"/>
    <col min="3" max="3" width="13.7109375" customWidth="1"/>
    <col min="4" max="4" width="14" customWidth="1"/>
    <col min="5" max="5" width="13.7109375" customWidth="1"/>
    <col min="6" max="6" width="14.42578125" customWidth="1"/>
    <col min="7" max="7" width="14" customWidth="1"/>
    <col min="8" max="9" width="14.28515625" customWidth="1"/>
  </cols>
  <sheetData>
    <row r="1" spans="1:9">
      <c r="A1" s="44" t="s">
        <v>82</v>
      </c>
      <c r="B1" s="44"/>
      <c r="C1" s="44"/>
      <c r="D1" s="44"/>
      <c r="E1" s="44"/>
      <c r="F1" s="44"/>
      <c r="G1" s="44"/>
      <c r="H1" s="44"/>
      <c r="I1" s="44"/>
    </row>
    <row r="2" spans="1:9" ht="60">
      <c r="A2" s="5"/>
      <c r="B2" s="11" t="s">
        <v>38</v>
      </c>
      <c r="C2" s="11" t="s">
        <v>39</v>
      </c>
      <c r="D2" s="11" t="s">
        <v>40</v>
      </c>
      <c r="E2" s="11" t="s">
        <v>41</v>
      </c>
      <c r="F2" s="11" t="s">
        <v>43</v>
      </c>
      <c r="G2" s="11" t="s">
        <v>42</v>
      </c>
      <c r="H2" s="11" t="s">
        <v>44</v>
      </c>
      <c r="I2" s="11" t="s">
        <v>45</v>
      </c>
    </row>
    <row r="3" spans="1:9">
      <c r="A3" s="7" t="s">
        <v>1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2</v>
      </c>
      <c r="B4" s="8">
        <v>10</v>
      </c>
      <c r="C4" s="8"/>
      <c r="D4" s="8">
        <v>5</v>
      </c>
      <c r="E4" s="8"/>
      <c r="F4" s="8">
        <v>10</v>
      </c>
      <c r="G4" s="8"/>
      <c r="H4" s="8">
        <v>4</v>
      </c>
      <c r="I4" s="8">
        <v>5</v>
      </c>
    </row>
    <row r="5" spans="1:9">
      <c r="A5" s="9" t="s">
        <v>3</v>
      </c>
      <c r="B5" s="8">
        <v>5</v>
      </c>
      <c r="C5" s="8">
        <v>5</v>
      </c>
      <c r="D5" s="8">
        <v>5</v>
      </c>
      <c r="E5" s="8">
        <v>5</v>
      </c>
      <c r="F5" s="8"/>
      <c r="G5" s="8">
        <v>5</v>
      </c>
      <c r="H5" s="8"/>
      <c r="I5" s="8"/>
    </row>
    <row r="6" spans="1:9">
      <c r="A6" s="9" t="s">
        <v>4</v>
      </c>
      <c r="B6" s="8">
        <v>5</v>
      </c>
      <c r="C6" s="8"/>
      <c r="D6" s="8"/>
      <c r="E6" s="8"/>
      <c r="F6" s="8"/>
      <c r="G6" s="8">
        <v>10</v>
      </c>
      <c r="H6" s="8">
        <v>8</v>
      </c>
      <c r="I6" s="8"/>
    </row>
    <row r="7" spans="1:9">
      <c r="A7" s="7" t="s">
        <v>5</v>
      </c>
      <c r="B7" s="8"/>
      <c r="C7" s="8"/>
      <c r="D7" s="8"/>
      <c r="E7" s="8"/>
      <c r="F7" s="8"/>
      <c r="G7" s="8"/>
      <c r="H7" s="8"/>
      <c r="I7" s="8"/>
    </row>
    <row r="8" spans="1:9">
      <c r="A8" s="9" t="s">
        <v>6</v>
      </c>
      <c r="B8" s="8">
        <v>5</v>
      </c>
      <c r="C8" s="8">
        <v>5</v>
      </c>
      <c r="D8" s="8">
        <v>5</v>
      </c>
      <c r="E8" s="8">
        <v>5</v>
      </c>
      <c r="F8" s="8"/>
      <c r="G8" s="8">
        <v>5</v>
      </c>
      <c r="H8" s="8"/>
      <c r="I8" s="8"/>
    </row>
    <row r="9" spans="1:9">
      <c r="A9" s="9" t="s">
        <v>7</v>
      </c>
      <c r="B9" s="8">
        <v>5</v>
      </c>
      <c r="C9" s="8"/>
      <c r="D9" s="8"/>
      <c r="E9" s="8"/>
      <c r="F9" s="8"/>
      <c r="G9" s="8">
        <v>10</v>
      </c>
      <c r="H9" s="8">
        <v>8</v>
      </c>
      <c r="I9" s="8"/>
    </row>
    <row r="10" spans="1:9">
      <c r="A10" s="9" t="s">
        <v>8</v>
      </c>
      <c r="B10" s="8">
        <v>10</v>
      </c>
      <c r="C10" s="8"/>
      <c r="D10" s="8">
        <v>5</v>
      </c>
      <c r="E10" s="8"/>
      <c r="F10" s="8">
        <v>10</v>
      </c>
      <c r="G10" s="8"/>
      <c r="H10" s="8">
        <v>4</v>
      </c>
      <c r="I10" s="8">
        <v>5</v>
      </c>
    </row>
    <row r="11" spans="1:9">
      <c r="A11" s="7" t="s">
        <v>9</v>
      </c>
      <c r="B11" s="8"/>
      <c r="C11" s="8"/>
      <c r="D11" s="8"/>
      <c r="E11" s="8"/>
      <c r="F11" s="8"/>
      <c r="G11" s="8"/>
      <c r="H11" s="8"/>
      <c r="I11" s="8"/>
    </row>
    <row r="12" spans="1:9">
      <c r="A12" s="9" t="s">
        <v>10</v>
      </c>
      <c r="B12" s="8">
        <v>15</v>
      </c>
      <c r="C12" s="8">
        <v>10</v>
      </c>
      <c r="D12" s="8"/>
      <c r="E12" s="8">
        <v>20</v>
      </c>
      <c r="F12" s="8"/>
      <c r="G12" s="8">
        <v>8</v>
      </c>
      <c r="H12" s="8">
        <v>10</v>
      </c>
      <c r="I12" s="8">
        <v>15</v>
      </c>
    </row>
    <row r="13" spans="1:9">
      <c r="A13" s="9" t="s">
        <v>11</v>
      </c>
      <c r="B13" s="8">
        <v>10</v>
      </c>
      <c r="C13" s="8">
        <v>5</v>
      </c>
      <c r="D13" s="8"/>
      <c r="E13" s="8">
        <v>15</v>
      </c>
      <c r="F13" s="8"/>
      <c r="G13" s="8">
        <v>5</v>
      </c>
      <c r="H13" s="8">
        <v>15</v>
      </c>
      <c r="I13" s="8">
        <v>10</v>
      </c>
    </row>
    <row r="14" spans="1:9">
      <c r="A14" s="9" t="s">
        <v>12</v>
      </c>
      <c r="B14" s="8">
        <v>12</v>
      </c>
      <c r="C14" s="8">
        <v>8</v>
      </c>
      <c r="D14" s="8">
        <v>15</v>
      </c>
      <c r="E14" s="8"/>
      <c r="F14" s="8">
        <v>10</v>
      </c>
      <c r="G14" s="8"/>
      <c r="H14" s="8">
        <v>12</v>
      </c>
      <c r="I14" s="8">
        <v>5</v>
      </c>
    </row>
    <row r="15" spans="1:9" ht="15.75" thickBot="1">
      <c r="A15" s="22" t="s">
        <v>13</v>
      </c>
      <c r="B15" s="23">
        <v>8</v>
      </c>
      <c r="C15" s="23">
        <v>5</v>
      </c>
      <c r="D15" s="23">
        <v>10</v>
      </c>
      <c r="E15" s="23">
        <v>5</v>
      </c>
      <c r="F15" s="23">
        <v>10</v>
      </c>
      <c r="G15" s="23"/>
      <c r="H15" s="23"/>
      <c r="I15" s="23">
        <v>10</v>
      </c>
    </row>
    <row r="16" spans="1:9" ht="16.5" thickTop="1" thickBot="1">
      <c r="A16" s="24" t="s">
        <v>83</v>
      </c>
      <c r="B16" s="25">
        <v>100000</v>
      </c>
      <c r="C16" s="25">
        <v>50000</v>
      </c>
      <c r="D16" s="25">
        <v>75000</v>
      </c>
      <c r="E16" s="25">
        <v>60000</v>
      </c>
      <c r="F16" s="25">
        <v>60000</v>
      </c>
      <c r="G16" s="25">
        <v>80000</v>
      </c>
      <c r="H16" s="25">
        <v>150000</v>
      </c>
      <c r="I16" s="25">
        <v>75000</v>
      </c>
    </row>
    <row r="17" spans="9:11" ht="15.75" thickTop="1"/>
    <row r="20" spans="9:11">
      <c r="I20">
        <f>I16+H16+G16+F16+E16+D16+C16+B16</f>
        <v>650000</v>
      </c>
      <c r="J20">
        <f>I20/5</f>
        <v>130000</v>
      </c>
      <c r="K20">
        <f>J20/Feuil1!D4</f>
        <v>13</v>
      </c>
    </row>
    <row r="21" spans="9:11">
      <c r="K21">
        <f>J20/Feuil1!E5</f>
        <v>16.25</v>
      </c>
    </row>
  </sheetData>
  <mergeCells count="1">
    <mergeCell ref="A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K14" sqref="K14"/>
    </sheetView>
  </sheetViews>
  <sheetFormatPr baseColWidth="10" defaultRowHeight="15"/>
  <cols>
    <col min="1" max="1" width="26.42578125" bestFit="1" customWidth="1"/>
    <col min="2" max="2" width="3.7109375" bestFit="1" customWidth="1"/>
    <col min="3" max="4" width="4.28515625" customWidth="1"/>
    <col min="5" max="5" width="4.85546875" bestFit="1" customWidth="1"/>
    <col min="6" max="8" width="5.85546875" customWidth="1"/>
    <col min="9" max="13" width="3.7109375" customWidth="1"/>
    <col min="14" max="24" width="3.7109375" bestFit="1" customWidth="1"/>
  </cols>
  <sheetData>
    <row r="1" spans="1:25">
      <c r="A1" s="41" t="s">
        <v>101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30"/>
    </row>
    <row r="2" spans="1:25" ht="79.5">
      <c r="A2" s="33" t="s">
        <v>113</v>
      </c>
      <c r="B2" s="15" t="s">
        <v>86</v>
      </c>
      <c r="C2" s="45" t="s">
        <v>87</v>
      </c>
      <c r="D2" s="46"/>
      <c r="E2" s="46"/>
      <c r="F2" s="45" t="s">
        <v>88</v>
      </c>
      <c r="G2" s="46"/>
      <c r="H2" s="46"/>
      <c r="I2" s="45" t="s">
        <v>89</v>
      </c>
      <c r="J2" s="46"/>
      <c r="K2" s="46"/>
      <c r="L2" s="46"/>
      <c r="M2" s="47"/>
      <c r="N2" s="15" t="s">
        <v>90</v>
      </c>
      <c r="O2" s="15" t="s">
        <v>91</v>
      </c>
      <c r="P2" s="15" t="s">
        <v>92</v>
      </c>
      <c r="Q2" s="15" t="s">
        <v>93</v>
      </c>
      <c r="R2" s="15" t="s">
        <v>94</v>
      </c>
      <c r="S2" s="15" t="s">
        <v>95</v>
      </c>
      <c r="T2" s="15" t="s">
        <v>96</v>
      </c>
      <c r="U2" s="15" t="s">
        <v>97</v>
      </c>
      <c r="V2" s="15" t="s">
        <v>98</v>
      </c>
      <c r="W2" s="15" t="s">
        <v>99</v>
      </c>
      <c r="X2" s="28" t="s">
        <v>100</v>
      </c>
      <c r="Y2" s="30"/>
    </row>
    <row r="3" spans="1:25">
      <c r="A3" s="5"/>
      <c r="B3" s="8"/>
      <c r="C3" s="8" t="s">
        <v>102</v>
      </c>
      <c r="D3" s="8" t="s">
        <v>103</v>
      </c>
      <c r="E3" s="8" t="s">
        <v>104</v>
      </c>
      <c r="F3" s="8" t="s">
        <v>105</v>
      </c>
      <c r="G3" s="8" t="s">
        <v>106</v>
      </c>
      <c r="H3" s="8" t="s">
        <v>107</v>
      </c>
      <c r="I3" s="8" t="s">
        <v>108</v>
      </c>
      <c r="J3" s="8" t="s">
        <v>109</v>
      </c>
      <c r="K3" s="8" t="s">
        <v>110</v>
      </c>
      <c r="L3" s="8" t="s">
        <v>111</v>
      </c>
      <c r="M3" s="8" t="s">
        <v>112</v>
      </c>
      <c r="N3" s="8"/>
      <c r="O3" s="8"/>
      <c r="P3" s="8"/>
      <c r="Q3" s="8"/>
      <c r="R3" s="8"/>
      <c r="S3" s="8"/>
      <c r="T3" s="8"/>
      <c r="U3" s="8"/>
      <c r="V3" s="8"/>
      <c r="W3" s="8"/>
      <c r="X3" s="29"/>
      <c r="Y3" s="30"/>
    </row>
    <row r="4" spans="1:25">
      <c r="A4" s="6" t="s">
        <v>84</v>
      </c>
      <c r="B4" s="8">
        <v>10</v>
      </c>
      <c r="C4" s="8">
        <v>15</v>
      </c>
      <c r="D4" s="8">
        <v>30</v>
      </c>
      <c r="E4" s="8">
        <v>60</v>
      </c>
      <c r="F4" s="8">
        <v>20</v>
      </c>
      <c r="G4" s="8">
        <v>40</v>
      </c>
      <c r="H4" s="8">
        <v>80</v>
      </c>
      <c r="I4" s="8">
        <v>10</v>
      </c>
      <c r="J4" s="8">
        <v>30</v>
      </c>
      <c r="K4" s="8">
        <v>70</v>
      </c>
      <c r="L4" s="8">
        <v>120</v>
      </c>
      <c r="M4" s="8">
        <v>150</v>
      </c>
      <c r="N4" s="8">
        <v>70</v>
      </c>
      <c r="O4" s="8">
        <v>5</v>
      </c>
      <c r="P4" s="8">
        <v>10</v>
      </c>
      <c r="Q4" s="8">
        <v>15</v>
      </c>
      <c r="R4" s="8">
        <v>2</v>
      </c>
      <c r="S4" s="8">
        <v>15</v>
      </c>
      <c r="T4" s="8">
        <v>15</v>
      </c>
      <c r="U4" s="8">
        <v>4</v>
      </c>
      <c r="V4" s="8">
        <v>2</v>
      </c>
      <c r="W4" s="8">
        <v>2</v>
      </c>
      <c r="X4" s="29">
        <v>1</v>
      </c>
      <c r="Y4" s="30"/>
    </row>
    <row r="5" spans="1:25">
      <c r="A5" s="7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29"/>
      <c r="Y5" s="30"/>
    </row>
    <row r="6" spans="1:25">
      <c r="A6" s="9" t="s">
        <v>2</v>
      </c>
      <c r="B6" s="8">
        <v>1</v>
      </c>
      <c r="C6" s="8">
        <v>1</v>
      </c>
      <c r="D6" s="8"/>
      <c r="E6" s="8"/>
      <c r="F6" s="8">
        <v>1</v>
      </c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>
        <v>1</v>
      </c>
      <c r="R6" s="8"/>
      <c r="S6" s="8"/>
      <c r="T6" s="8"/>
      <c r="U6" s="8">
        <v>1</v>
      </c>
      <c r="V6" s="8"/>
      <c r="W6" s="8"/>
      <c r="X6" s="29">
        <v>1</v>
      </c>
      <c r="Y6" s="30"/>
    </row>
    <row r="7" spans="1:25">
      <c r="A7" s="9" t="s">
        <v>3</v>
      </c>
      <c r="B7" s="8">
        <v>1</v>
      </c>
      <c r="C7" s="8"/>
      <c r="D7" s="8">
        <v>1</v>
      </c>
      <c r="E7" s="8"/>
      <c r="F7" s="8">
        <v>1</v>
      </c>
      <c r="G7" s="8"/>
      <c r="H7" s="8"/>
      <c r="I7" s="8">
        <v>1</v>
      </c>
      <c r="J7" s="8"/>
      <c r="K7" s="8"/>
      <c r="L7" s="8"/>
      <c r="M7" s="8"/>
      <c r="N7" s="8"/>
      <c r="O7" s="8"/>
      <c r="P7" s="8"/>
      <c r="Q7" s="8">
        <v>1</v>
      </c>
      <c r="R7" s="8"/>
      <c r="S7" s="8"/>
      <c r="T7" s="8"/>
      <c r="U7" s="8">
        <v>1</v>
      </c>
      <c r="V7" s="8"/>
      <c r="W7" s="8"/>
      <c r="X7" s="29">
        <v>1</v>
      </c>
      <c r="Y7" s="30"/>
    </row>
    <row r="8" spans="1:25">
      <c r="A8" s="9" t="s">
        <v>4</v>
      </c>
      <c r="B8" s="8">
        <v>1</v>
      </c>
      <c r="C8" s="8"/>
      <c r="D8" s="8"/>
      <c r="E8" s="8">
        <v>1</v>
      </c>
      <c r="F8" s="8">
        <v>1</v>
      </c>
      <c r="G8" s="8"/>
      <c r="H8" s="8"/>
      <c r="I8" s="8">
        <v>1</v>
      </c>
      <c r="J8" s="8"/>
      <c r="K8" s="8"/>
      <c r="L8" s="8"/>
      <c r="M8" s="8"/>
      <c r="N8" s="8"/>
      <c r="O8" s="8"/>
      <c r="P8" s="8"/>
      <c r="Q8" s="8">
        <v>1</v>
      </c>
      <c r="R8" s="8"/>
      <c r="S8" s="8"/>
      <c r="T8" s="8"/>
      <c r="U8" s="8">
        <v>1</v>
      </c>
      <c r="V8" s="8"/>
      <c r="W8" s="8"/>
      <c r="X8" s="29">
        <v>1</v>
      </c>
      <c r="Y8" s="30"/>
    </row>
    <row r="9" spans="1:25">
      <c r="A9" s="7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29"/>
      <c r="Y9" s="30"/>
    </row>
    <row r="10" spans="1:25">
      <c r="A10" s="9" t="s">
        <v>6</v>
      </c>
      <c r="B10" s="8">
        <v>1</v>
      </c>
      <c r="C10" s="8"/>
      <c r="D10" s="8">
        <v>1</v>
      </c>
      <c r="E10" s="8"/>
      <c r="F10" s="8">
        <v>1</v>
      </c>
      <c r="G10" s="8"/>
      <c r="H10" s="8"/>
      <c r="I10" s="8"/>
      <c r="J10" s="8">
        <v>1</v>
      </c>
      <c r="K10" s="8"/>
      <c r="L10" s="8"/>
      <c r="M10" s="8"/>
      <c r="N10" s="8"/>
      <c r="O10" s="8">
        <v>1</v>
      </c>
      <c r="P10" s="8"/>
      <c r="Q10" s="8">
        <v>1</v>
      </c>
      <c r="R10" s="8"/>
      <c r="S10" s="8"/>
      <c r="T10" s="8"/>
      <c r="U10" s="8">
        <v>1</v>
      </c>
      <c r="V10" s="8"/>
      <c r="W10" s="8"/>
      <c r="X10" s="29">
        <v>1</v>
      </c>
      <c r="Y10" s="30"/>
    </row>
    <row r="11" spans="1:25">
      <c r="A11" s="9" t="s">
        <v>7</v>
      </c>
      <c r="B11" s="8">
        <v>1</v>
      </c>
      <c r="C11" s="8"/>
      <c r="D11" s="8">
        <v>1</v>
      </c>
      <c r="E11" s="8"/>
      <c r="F11" s="8"/>
      <c r="G11" s="8">
        <v>1</v>
      </c>
      <c r="H11" s="8"/>
      <c r="I11" s="8"/>
      <c r="J11" s="8">
        <v>1</v>
      </c>
      <c r="K11" s="8"/>
      <c r="L11" s="8"/>
      <c r="M11" s="8"/>
      <c r="N11" s="8"/>
      <c r="O11" s="8">
        <v>1</v>
      </c>
      <c r="P11" s="8"/>
      <c r="Q11" s="8">
        <v>1</v>
      </c>
      <c r="R11" s="8"/>
      <c r="S11" s="8"/>
      <c r="T11" s="8"/>
      <c r="U11" s="8">
        <v>1</v>
      </c>
      <c r="V11" s="8"/>
      <c r="W11" s="8"/>
      <c r="X11" s="29">
        <v>1</v>
      </c>
      <c r="Y11" s="30"/>
    </row>
    <row r="12" spans="1:25">
      <c r="A12" s="9" t="s">
        <v>8</v>
      </c>
      <c r="B12" s="8">
        <v>1</v>
      </c>
      <c r="C12" s="8"/>
      <c r="D12" s="8">
        <v>1</v>
      </c>
      <c r="E12" s="8"/>
      <c r="F12" s="8"/>
      <c r="G12" s="8"/>
      <c r="H12" s="8">
        <v>1</v>
      </c>
      <c r="I12" s="8"/>
      <c r="J12" s="8">
        <v>1</v>
      </c>
      <c r="K12" s="8"/>
      <c r="L12" s="8"/>
      <c r="M12" s="8"/>
      <c r="N12" s="8"/>
      <c r="O12" s="8">
        <v>1</v>
      </c>
      <c r="P12" s="8"/>
      <c r="Q12" s="8">
        <v>1</v>
      </c>
      <c r="R12" s="8"/>
      <c r="S12" s="8"/>
      <c r="T12" s="8"/>
      <c r="U12" s="8">
        <v>1</v>
      </c>
      <c r="V12" s="8"/>
      <c r="W12" s="8"/>
      <c r="X12" s="29">
        <v>1</v>
      </c>
      <c r="Y12" s="30"/>
    </row>
    <row r="13" spans="1:25">
      <c r="A13" s="7" t="s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29"/>
      <c r="Y13" s="30"/>
    </row>
    <row r="14" spans="1:25">
      <c r="A14" s="9" t="s">
        <v>10</v>
      </c>
      <c r="B14" s="8">
        <v>1</v>
      </c>
      <c r="C14" s="8">
        <v>1</v>
      </c>
      <c r="D14" s="8"/>
      <c r="E14" s="8"/>
      <c r="F14" s="8">
        <v>1</v>
      </c>
      <c r="G14" s="8"/>
      <c r="H14" s="8"/>
      <c r="I14" s="8"/>
      <c r="J14" s="8"/>
      <c r="K14" s="8">
        <v>1</v>
      </c>
      <c r="L14" s="8"/>
      <c r="M14" s="8"/>
      <c r="N14" s="8">
        <v>1</v>
      </c>
      <c r="O14" s="8">
        <v>1</v>
      </c>
      <c r="P14" s="8">
        <v>1</v>
      </c>
      <c r="Q14" s="8">
        <v>1</v>
      </c>
      <c r="R14" s="8">
        <v>3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29">
        <v>1</v>
      </c>
      <c r="Y14" s="31"/>
    </row>
    <row r="15" spans="1:25">
      <c r="A15" s="9" t="s">
        <v>11</v>
      </c>
      <c r="B15" s="8">
        <v>1</v>
      </c>
      <c r="C15" s="8"/>
      <c r="D15" s="8">
        <v>1</v>
      </c>
      <c r="E15" s="8"/>
      <c r="F15" s="8">
        <v>1</v>
      </c>
      <c r="G15" s="8"/>
      <c r="H15" s="8"/>
      <c r="I15" s="8"/>
      <c r="J15" s="8"/>
      <c r="K15" s="8">
        <v>1</v>
      </c>
      <c r="L15" s="8"/>
      <c r="M15" s="8"/>
      <c r="N15" s="8">
        <v>1</v>
      </c>
      <c r="O15" s="8">
        <v>1</v>
      </c>
      <c r="P15" s="8">
        <v>1</v>
      </c>
      <c r="Q15" s="8">
        <v>1</v>
      </c>
      <c r="R15" s="8">
        <v>3</v>
      </c>
      <c r="S15" s="8">
        <v>1</v>
      </c>
      <c r="T15" s="8">
        <v>1</v>
      </c>
      <c r="U15" s="8">
        <v>1</v>
      </c>
      <c r="V15" s="8">
        <v>1</v>
      </c>
      <c r="W15" s="8">
        <v>1</v>
      </c>
      <c r="X15" s="29">
        <v>1</v>
      </c>
      <c r="Y15" s="31"/>
    </row>
    <row r="16" spans="1:25">
      <c r="A16" s="9" t="s">
        <v>12</v>
      </c>
      <c r="B16" s="8">
        <v>2</v>
      </c>
      <c r="C16" s="8"/>
      <c r="D16" s="8">
        <v>1</v>
      </c>
      <c r="E16" s="8"/>
      <c r="F16" s="8"/>
      <c r="G16" s="8">
        <v>1</v>
      </c>
      <c r="H16" s="8"/>
      <c r="I16" s="8"/>
      <c r="J16" s="8"/>
      <c r="K16" s="8"/>
      <c r="L16" s="8">
        <v>1</v>
      </c>
      <c r="M16" s="8"/>
      <c r="N16" s="8">
        <v>1</v>
      </c>
      <c r="O16" s="8">
        <v>1</v>
      </c>
      <c r="P16" s="8">
        <v>1</v>
      </c>
      <c r="Q16" s="8">
        <v>1</v>
      </c>
      <c r="R16" s="8">
        <v>3</v>
      </c>
      <c r="S16" s="8">
        <v>1</v>
      </c>
      <c r="T16" s="8">
        <v>1</v>
      </c>
      <c r="U16" s="8">
        <v>1</v>
      </c>
      <c r="V16" s="8">
        <v>1</v>
      </c>
      <c r="W16" s="8">
        <v>1</v>
      </c>
      <c r="X16" s="29">
        <v>1</v>
      </c>
      <c r="Y16" s="31"/>
    </row>
    <row r="17" spans="1:26">
      <c r="A17" s="9" t="s">
        <v>13</v>
      </c>
      <c r="B17" s="8">
        <v>2</v>
      </c>
      <c r="C17" s="8"/>
      <c r="D17" s="8"/>
      <c r="E17" s="8">
        <v>1</v>
      </c>
      <c r="F17" s="8"/>
      <c r="G17" s="8"/>
      <c r="H17" s="8">
        <v>1</v>
      </c>
      <c r="I17" s="8"/>
      <c r="J17" s="8"/>
      <c r="K17" s="8"/>
      <c r="L17" s="8"/>
      <c r="M17" s="8">
        <v>1</v>
      </c>
      <c r="N17" s="8">
        <v>1</v>
      </c>
      <c r="O17" s="8">
        <v>1</v>
      </c>
      <c r="P17" s="8">
        <v>1</v>
      </c>
      <c r="Q17" s="8">
        <v>1</v>
      </c>
      <c r="R17" s="8">
        <v>3</v>
      </c>
      <c r="S17" s="8">
        <v>1</v>
      </c>
      <c r="T17" s="8">
        <v>1</v>
      </c>
      <c r="U17" s="8">
        <v>1</v>
      </c>
      <c r="V17" s="8">
        <v>1</v>
      </c>
      <c r="W17" s="8">
        <v>1</v>
      </c>
      <c r="X17" s="29">
        <v>1</v>
      </c>
      <c r="Y17" s="31"/>
    </row>
    <row r="18" spans="1:26" ht="61.5">
      <c r="A18" s="26" t="s">
        <v>85</v>
      </c>
      <c r="B18" s="15" t="s">
        <v>29</v>
      </c>
      <c r="C18" s="48" t="s">
        <v>29</v>
      </c>
      <c r="D18" s="49"/>
      <c r="E18" s="50"/>
      <c r="F18" s="48" t="s">
        <v>29</v>
      </c>
      <c r="G18" s="49"/>
      <c r="H18" s="50"/>
      <c r="I18" s="48" t="s">
        <v>30</v>
      </c>
      <c r="J18" s="49"/>
      <c r="K18" s="49"/>
      <c r="L18" s="49"/>
      <c r="M18" s="50"/>
      <c r="N18" s="15" t="s">
        <v>31</v>
      </c>
      <c r="O18" s="15" t="s">
        <v>31</v>
      </c>
      <c r="P18" s="15" t="s">
        <v>32</v>
      </c>
      <c r="Q18" s="15" t="s">
        <v>31</v>
      </c>
      <c r="R18" s="15" t="s">
        <v>33</v>
      </c>
      <c r="S18" s="15" t="s">
        <v>34</v>
      </c>
      <c r="T18" s="15" t="s">
        <v>34</v>
      </c>
      <c r="U18" s="15" t="s">
        <v>33</v>
      </c>
      <c r="V18" s="15" t="s">
        <v>33</v>
      </c>
      <c r="W18" s="15" t="s">
        <v>35</v>
      </c>
      <c r="X18" s="28" t="s">
        <v>36</v>
      </c>
      <c r="Y18" s="32"/>
      <c r="Z18" s="27"/>
    </row>
  </sheetData>
  <mergeCells count="7">
    <mergeCell ref="A1:X1"/>
    <mergeCell ref="C2:E2"/>
    <mergeCell ref="F2:H2"/>
    <mergeCell ref="I2:M2"/>
    <mergeCell ref="C18:E18"/>
    <mergeCell ref="F18:H18"/>
    <mergeCell ref="I18:M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Feuil1</vt:lpstr>
      <vt:lpstr>Feuil2</vt:lpstr>
      <vt:lpstr>Feuil3</vt:lpstr>
      <vt:lpstr>Feuil4</vt:lpstr>
      <vt:lpstr>Feuil5</vt:lpstr>
      <vt:lpstr>Feuil6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Lecroq</dc:creator>
  <cp:lastModifiedBy>Benjamin Lecroq</cp:lastModifiedBy>
  <dcterms:created xsi:type="dcterms:W3CDTF">2011-10-19T12:49:59Z</dcterms:created>
  <dcterms:modified xsi:type="dcterms:W3CDTF">2011-10-26T15:15:32Z</dcterms:modified>
</cp:coreProperties>
</file>