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4735" windowHeight="122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51" i="1"/>
  <c r="B50"/>
  <c r="B49"/>
  <c r="B48"/>
  <c r="B45"/>
  <c r="B46" s="1"/>
  <c r="B38"/>
  <c r="B39"/>
  <c r="B40" s="1"/>
  <c r="B30"/>
  <c r="B28" s="1"/>
  <c r="B29"/>
  <c r="B31"/>
  <c r="B26"/>
  <c r="B27"/>
  <c r="B23"/>
  <c r="B21"/>
  <c r="B20"/>
  <c r="B19"/>
  <c r="B22" s="1"/>
  <c r="B17"/>
  <c r="B11"/>
  <c r="B12" s="1"/>
  <c r="B32" l="1"/>
  <c r="B34" s="1"/>
  <c r="B35" s="1"/>
</calcChain>
</file>

<file path=xl/sharedStrings.xml><?xml version="1.0" encoding="utf-8"?>
<sst xmlns="http://schemas.openxmlformats.org/spreadsheetml/2006/main" count="46" uniqueCount="44">
  <si>
    <t>Données du cas</t>
  </si>
  <si>
    <t>Charges de personnel des 3 ouvriers</t>
  </si>
  <si>
    <t>Charges de personnel des 2 commerciaux</t>
  </si>
  <si>
    <t>Salaires du DG et des employés</t>
  </si>
  <si>
    <t>Frais financiers payés sur les dettes à long terme finançant le nouvel équipement</t>
  </si>
  <si>
    <t>Compte de résultat différentiel du Flying breton</t>
  </si>
  <si>
    <t>Prix de vente du "Flying breton" CA</t>
  </si>
  <si>
    <t>Achats pour appro de matières premières CV</t>
  </si>
  <si>
    <t>Marge sur coûts variables (MCV)</t>
  </si>
  <si>
    <t>Taux de marge sur coûts variable par "Flying breton" vendu : TMCV</t>
  </si>
  <si>
    <t>Répartition des frais fixes communs</t>
  </si>
  <si>
    <t>Quantité de Flying breton</t>
  </si>
  <si>
    <t>Quantité d'ailes volante</t>
  </si>
  <si>
    <t>Clef de répartition des frais communs sur le Flying breton</t>
  </si>
  <si>
    <t>Salaires communs commerciaux</t>
  </si>
  <si>
    <t>Salaires communs DG+employés</t>
  </si>
  <si>
    <t>Frais divers de gestion</t>
  </si>
  <si>
    <t>Total frais fixes communs</t>
  </si>
  <si>
    <t>Part des frais fixes communs sur le Flying breton</t>
  </si>
  <si>
    <t>Charges fixes pour le Flying breton</t>
  </si>
  <si>
    <t>Part des frais fixes communs</t>
  </si>
  <si>
    <t>Salaires des 3 ouvriers (considérés ici comme des frais fixes)</t>
  </si>
  <si>
    <t>Amortissements</t>
  </si>
  <si>
    <t>Frais financiers</t>
  </si>
  <si>
    <t>Total des charges fixes pour le Flying breton (CF)</t>
  </si>
  <si>
    <t>Atelier</t>
  </si>
  <si>
    <t>Machine</t>
  </si>
  <si>
    <t>Seuil de rentabilité du Flying breton</t>
  </si>
  <si>
    <t>Nombres de planches Flying breton au seuil de rentabilité</t>
  </si>
  <si>
    <t>Ecart type de 40 planches</t>
  </si>
  <si>
    <t>Valeur de l'écart type en CA</t>
  </si>
  <si>
    <t>Variable centrée réduite</t>
  </si>
  <si>
    <t>Probabilité d'atteindre le seuil de rentabilité CA*</t>
  </si>
  <si>
    <t>Bénéfice minimum à réaliser</t>
  </si>
  <si>
    <t>Autofinancement de l'investissement</t>
  </si>
  <si>
    <t>Rentabilité nette après impôt souhaitée</t>
  </si>
  <si>
    <t>Bénéfice net minimum souhaité</t>
  </si>
  <si>
    <t>Bénéfice avant impôts (taux d'impôts de 1/3)</t>
  </si>
  <si>
    <t>Seuil de rentabilité pour bénéfice minimum (frais fixes+bénef)/taux de MCV</t>
  </si>
  <si>
    <t>Nombre de planches Flying breton pour bénefice minimum</t>
  </si>
  <si>
    <t>Probabilité d'atteindre cette valeur</t>
  </si>
  <si>
    <t xml:space="preserve">prix </t>
  </si>
  <si>
    <t>tps d'amort.</t>
  </si>
  <si>
    <t>amortissement linéaire</t>
  </si>
</sst>
</file>

<file path=xl/styles.xml><?xml version="1.0" encoding="utf-8"?>
<styleSheet xmlns="http://schemas.openxmlformats.org/spreadsheetml/2006/main">
  <numFmts count="2">
    <numFmt numFmtId="166" formatCode="0.000"/>
    <numFmt numFmtId="167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2" borderId="4" xfId="0" applyFill="1" applyBorder="1"/>
    <xf numFmtId="0" fontId="0" fillId="0" borderId="5" xfId="0" applyBorder="1"/>
    <xf numFmtId="0" fontId="0" fillId="2" borderId="6" xfId="0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9" fontId="0" fillId="0" borderId="0" xfId="0" applyNumberFormat="1"/>
    <xf numFmtId="0" fontId="2" fillId="0" borderId="3" xfId="0" applyFont="1" applyBorder="1"/>
    <xf numFmtId="0" fontId="3" fillId="0" borderId="3" xfId="0" applyFont="1" applyBorder="1"/>
    <xf numFmtId="10" fontId="0" fillId="0" borderId="4" xfId="1" applyNumberFormat="1" applyFont="1" applyBorder="1"/>
    <xf numFmtId="9" fontId="0" fillId="0" borderId="4" xfId="1" applyFont="1" applyBorder="1"/>
    <xf numFmtId="0" fontId="0" fillId="0" borderId="3" xfId="0" applyFont="1" applyBorder="1"/>
    <xf numFmtId="0" fontId="0" fillId="0" borderId="4" xfId="0" applyFill="1" applyBorder="1"/>
    <xf numFmtId="1" fontId="0" fillId="0" borderId="4" xfId="0" applyNumberFormat="1" applyBorder="1"/>
    <xf numFmtId="167" fontId="0" fillId="0" borderId="4" xfId="0" applyNumberFormat="1" applyBorder="1"/>
    <xf numFmtId="0" fontId="4" fillId="0" borderId="3" xfId="0" applyFont="1" applyBorder="1"/>
    <xf numFmtId="2" fontId="0" fillId="0" borderId="4" xfId="0" applyNumberFormat="1" applyBorder="1"/>
    <xf numFmtId="10" fontId="0" fillId="0" borderId="4" xfId="0" applyNumberFormat="1" applyBorder="1"/>
    <xf numFmtId="9" fontId="0" fillId="0" borderId="4" xfId="0" applyNumberFormat="1" applyBorder="1"/>
    <xf numFmtId="0" fontId="3" fillId="0" borderId="5" xfId="0" applyFont="1" applyBorder="1"/>
    <xf numFmtId="166" fontId="0" fillId="0" borderId="4" xfId="0" applyNumberFormat="1" applyBorder="1"/>
    <xf numFmtId="10" fontId="0" fillId="0" borderId="6" xfId="0" applyNumberFormat="1" applyBorder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topLeftCell="A14" workbookViewId="0">
      <selection activeCell="B51" sqref="B51"/>
    </sheetView>
  </sheetViews>
  <sheetFormatPr baseColWidth="10" defaultRowHeight="15"/>
  <cols>
    <col min="1" max="1" width="75.7109375" customWidth="1"/>
    <col min="2" max="2" width="11.5703125" bestFit="1" customWidth="1"/>
    <col min="4" max="4" width="15.42578125" customWidth="1"/>
  </cols>
  <sheetData>
    <row r="1" spans="1:2">
      <c r="A1" s="2" t="s">
        <v>0</v>
      </c>
      <c r="B1" s="3"/>
    </row>
    <row r="2" spans="1:2">
      <c r="A2" s="4"/>
      <c r="B2" s="5"/>
    </row>
    <row r="3" spans="1:2">
      <c r="A3" s="4" t="s">
        <v>1</v>
      </c>
      <c r="B3" s="6">
        <v>230000</v>
      </c>
    </row>
    <row r="4" spans="1:2">
      <c r="A4" s="4" t="s">
        <v>2</v>
      </c>
      <c r="B4" s="6">
        <v>249600</v>
      </c>
    </row>
    <row r="5" spans="1:2">
      <c r="A5" s="4" t="s">
        <v>3</v>
      </c>
      <c r="B5" s="6">
        <v>672000</v>
      </c>
    </row>
    <row r="6" spans="1:2">
      <c r="A6" s="4" t="s">
        <v>16</v>
      </c>
      <c r="B6" s="6">
        <v>210000</v>
      </c>
    </row>
    <row r="7" spans="1:2" ht="15.75" thickBot="1">
      <c r="A7" s="7" t="s">
        <v>4</v>
      </c>
      <c r="B7" s="8">
        <v>25000</v>
      </c>
    </row>
    <row r="8" spans="1:2">
      <c r="A8" s="2" t="s">
        <v>5</v>
      </c>
      <c r="B8" s="3"/>
    </row>
    <row r="9" spans="1:2">
      <c r="A9" s="12" t="s">
        <v>6</v>
      </c>
      <c r="B9" s="6">
        <v>5500</v>
      </c>
    </row>
    <row r="10" spans="1:2">
      <c r="A10" s="12" t="s">
        <v>7</v>
      </c>
      <c r="B10" s="6">
        <v>800</v>
      </c>
    </row>
    <row r="11" spans="1:2">
      <c r="A11" s="13" t="s">
        <v>8</v>
      </c>
      <c r="B11" s="5">
        <f>B9-B10</f>
        <v>4700</v>
      </c>
    </row>
    <row r="12" spans="1:2">
      <c r="A12" s="13" t="s">
        <v>9</v>
      </c>
      <c r="B12" s="14">
        <f>B11/B9</f>
        <v>0.8545454545454545</v>
      </c>
    </row>
    <row r="13" spans="1:2">
      <c r="A13" s="4"/>
      <c r="B13" s="5"/>
    </row>
    <row r="14" spans="1:2">
      <c r="A14" s="13" t="s">
        <v>10</v>
      </c>
      <c r="B14" s="5"/>
    </row>
    <row r="15" spans="1:2">
      <c r="A15" s="12" t="s">
        <v>11</v>
      </c>
      <c r="B15" s="6">
        <v>150</v>
      </c>
    </row>
    <row r="16" spans="1:2">
      <c r="A16" s="12" t="s">
        <v>12</v>
      </c>
      <c r="B16" s="6">
        <v>600</v>
      </c>
    </row>
    <row r="17" spans="1:5">
      <c r="A17" s="4" t="s">
        <v>13</v>
      </c>
      <c r="B17" s="15">
        <f>B15/(B15+B16)</f>
        <v>0.2</v>
      </c>
    </row>
    <row r="18" spans="1:5">
      <c r="A18" s="4"/>
      <c r="B18" s="5"/>
    </row>
    <row r="19" spans="1:5">
      <c r="A19" s="16" t="s">
        <v>14</v>
      </c>
      <c r="B19" s="17">
        <f>B4</f>
        <v>249600</v>
      </c>
    </row>
    <row r="20" spans="1:5">
      <c r="A20" s="16" t="s">
        <v>15</v>
      </c>
      <c r="B20" s="17">
        <f>B5</f>
        <v>672000</v>
      </c>
    </row>
    <row r="21" spans="1:5">
      <c r="A21" s="16" t="s">
        <v>16</v>
      </c>
      <c r="B21" s="17">
        <f>B6</f>
        <v>210000</v>
      </c>
    </row>
    <row r="22" spans="1:5">
      <c r="A22" s="4" t="s">
        <v>17</v>
      </c>
      <c r="B22" s="5">
        <f>B19+B20+B21</f>
        <v>1131600</v>
      </c>
    </row>
    <row r="23" spans="1:5">
      <c r="A23" s="13" t="s">
        <v>18</v>
      </c>
      <c r="B23" s="5">
        <f>B17*B22</f>
        <v>226320</v>
      </c>
    </row>
    <row r="24" spans="1:5">
      <c r="A24" s="13"/>
      <c r="B24" s="5"/>
    </row>
    <row r="25" spans="1:5">
      <c r="A25" s="13" t="s">
        <v>19</v>
      </c>
      <c r="B25" s="5"/>
    </row>
    <row r="26" spans="1:5">
      <c r="A26" s="4" t="s">
        <v>20</v>
      </c>
      <c r="B26" s="5">
        <f>B23</f>
        <v>226320</v>
      </c>
    </row>
    <row r="27" spans="1:5">
      <c r="A27" s="16" t="s">
        <v>21</v>
      </c>
      <c r="B27" s="17">
        <f>B3</f>
        <v>230000</v>
      </c>
      <c r="D27" s="10" t="s">
        <v>43</v>
      </c>
      <c r="E27" s="10"/>
    </row>
    <row r="28" spans="1:5">
      <c r="A28" s="16" t="s">
        <v>22</v>
      </c>
      <c r="B28" s="17">
        <f>B29+B30</f>
        <v>140000</v>
      </c>
      <c r="D28" s="9" t="s">
        <v>41</v>
      </c>
      <c r="E28" s="9" t="s">
        <v>42</v>
      </c>
    </row>
    <row r="29" spans="1:5">
      <c r="A29" s="12" t="s">
        <v>25</v>
      </c>
      <c r="B29" s="6">
        <f>D29/E29</f>
        <v>15000</v>
      </c>
      <c r="D29" s="1">
        <v>225000</v>
      </c>
      <c r="E29" s="1">
        <v>15</v>
      </c>
    </row>
    <row r="30" spans="1:5">
      <c r="A30" s="12" t="s">
        <v>26</v>
      </c>
      <c r="B30" s="6">
        <f>D30/E30</f>
        <v>125000</v>
      </c>
      <c r="D30" s="1">
        <v>500000</v>
      </c>
      <c r="E30" s="1">
        <v>4</v>
      </c>
    </row>
    <row r="31" spans="1:5">
      <c r="A31" s="16" t="s">
        <v>23</v>
      </c>
      <c r="B31" s="17">
        <f>B7</f>
        <v>25000</v>
      </c>
    </row>
    <row r="32" spans="1:5">
      <c r="A32" s="13" t="s">
        <v>24</v>
      </c>
      <c r="B32" s="5">
        <f>B26+B27+B28+B31</f>
        <v>621320</v>
      </c>
    </row>
    <row r="33" spans="1:5">
      <c r="A33" s="13"/>
      <c r="B33" s="5"/>
    </row>
    <row r="34" spans="1:5">
      <c r="A34" s="13" t="s">
        <v>27</v>
      </c>
      <c r="B34" s="18">
        <f>B32/B12</f>
        <v>727076.59574468085</v>
      </c>
    </row>
    <row r="35" spans="1:5">
      <c r="A35" s="13" t="s">
        <v>28</v>
      </c>
      <c r="B35" s="19">
        <f>B34/B9</f>
        <v>132.19574468085105</v>
      </c>
    </row>
    <row r="36" spans="1:5">
      <c r="A36" s="4"/>
      <c r="B36" s="5"/>
    </row>
    <row r="37" spans="1:5">
      <c r="A37" s="20" t="s">
        <v>29</v>
      </c>
      <c r="B37" s="6">
        <v>40</v>
      </c>
    </row>
    <row r="38" spans="1:5">
      <c r="A38" s="13" t="s">
        <v>30</v>
      </c>
      <c r="B38" s="5">
        <f>B37*B9</f>
        <v>220000</v>
      </c>
    </row>
    <row r="39" spans="1:5">
      <c r="A39" s="13" t="s">
        <v>31</v>
      </c>
      <c r="B39" s="21">
        <f>(B35-B15)/B37</f>
        <v>-0.44510638297872374</v>
      </c>
    </row>
    <row r="40" spans="1:5">
      <c r="A40" s="13" t="s">
        <v>32</v>
      </c>
      <c r="B40" s="22">
        <f>100%-NORMSDIST(B39)</f>
        <v>0.67187856187265715</v>
      </c>
    </row>
    <row r="41" spans="1:5">
      <c r="A41" s="13"/>
      <c r="B41" s="5"/>
    </row>
    <row r="42" spans="1:5">
      <c r="A42" s="13" t="s">
        <v>33</v>
      </c>
      <c r="B42" s="17"/>
    </row>
    <row r="43" spans="1:5">
      <c r="A43" s="13" t="s">
        <v>34</v>
      </c>
      <c r="B43" s="17">
        <v>350000</v>
      </c>
    </row>
    <row r="44" spans="1:5">
      <c r="A44" s="13" t="s">
        <v>35</v>
      </c>
      <c r="B44" s="23">
        <v>0.18</v>
      </c>
    </row>
    <row r="45" spans="1:5">
      <c r="A45" s="13" t="s">
        <v>36</v>
      </c>
      <c r="B45" s="5">
        <f>B43*B44</f>
        <v>63000</v>
      </c>
      <c r="E45" s="11"/>
    </row>
    <row r="46" spans="1:5">
      <c r="A46" s="13" t="s">
        <v>37</v>
      </c>
      <c r="B46" s="5">
        <f>B45*3/2</f>
        <v>94500</v>
      </c>
    </row>
    <row r="47" spans="1:5">
      <c r="A47" s="13"/>
      <c r="B47" s="5"/>
    </row>
    <row r="48" spans="1:5">
      <c r="A48" s="13" t="s">
        <v>38</v>
      </c>
      <c r="B48" s="18">
        <f>(B32+B46)/B12</f>
        <v>837661.70212765958</v>
      </c>
    </row>
    <row r="49" spans="1:2">
      <c r="A49" s="13" t="s">
        <v>39</v>
      </c>
      <c r="B49" s="19">
        <f>B48/B9</f>
        <v>152.30212765957447</v>
      </c>
    </row>
    <row r="50" spans="1:2">
      <c r="A50" s="13" t="s">
        <v>31</v>
      </c>
      <c r="B50" s="25">
        <f>(B49-B15)/B37</f>
        <v>5.7553191489361666E-2</v>
      </c>
    </row>
    <row r="51" spans="1:2" ht="15.75" thickBot="1">
      <c r="A51" s="24" t="s">
        <v>40</v>
      </c>
      <c r="B51" s="26">
        <f>100%-NORMSDIST(B50)</f>
        <v>0.47705226780434062</v>
      </c>
    </row>
  </sheetData>
  <mergeCells count="3">
    <mergeCell ref="A1:B1"/>
    <mergeCell ref="A8:B8"/>
    <mergeCell ref="D27:E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2008-06-04T12:08:14Z</dcterms:created>
  <dcterms:modified xsi:type="dcterms:W3CDTF">2008-06-04T13:42:55Z</dcterms:modified>
</cp:coreProperties>
</file>