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42" i="1" l="1"/>
  <c r="L41" i="1"/>
  <c r="I41" i="1"/>
  <c r="L43" i="1"/>
  <c r="F43" i="1"/>
  <c r="L42" i="1"/>
  <c r="I42" i="1"/>
  <c r="L40" i="1"/>
  <c r="I40" i="1"/>
  <c r="L39" i="1"/>
  <c r="F39" i="1"/>
  <c r="J38" i="1"/>
  <c r="L38" i="1" s="1"/>
  <c r="I38" i="1"/>
  <c r="L37" i="1"/>
  <c r="E30" i="1"/>
  <c r="E27" i="1"/>
  <c r="J22" i="1"/>
  <c r="J19" i="1"/>
  <c r="L19" i="1" s="1"/>
  <c r="F11" i="1"/>
  <c r="F23" i="1"/>
  <c r="I22" i="1"/>
  <c r="I21" i="1"/>
  <c r="L20" i="1"/>
  <c r="F20" i="1"/>
  <c r="I19" i="1"/>
  <c r="L18" i="1"/>
  <c r="L5" i="1"/>
  <c r="L6" i="1"/>
  <c r="L7" i="1"/>
  <c r="L9" i="1"/>
  <c r="L4" i="1"/>
  <c r="I8" i="1"/>
  <c r="I7" i="1"/>
  <c r="I5" i="1"/>
  <c r="J8" i="1"/>
  <c r="L8" i="1" s="1"/>
  <c r="F9" i="1"/>
  <c r="F6" i="1"/>
  <c r="L23" i="1" l="1"/>
  <c r="L22" i="1"/>
  <c r="L21" i="1"/>
</calcChain>
</file>

<file path=xl/sharedStrings.xml><?xml version="1.0" encoding="utf-8"?>
<sst xmlns="http://schemas.openxmlformats.org/spreadsheetml/2006/main" count="71" uniqueCount="26">
  <si>
    <t>Date</t>
  </si>
  <si>
    <t>N° de bon</t>
  </si>
  <si>
    <t>Quantité</t>
  </si>
  <si>
    <t>Prix unitaire</t>
  </si>
  <si>
    <t>Montant</t>
  </si>
  <si>
    <t>SORTIES</t>
  </si>
  <si>
    <t>ENTREES</t>
  </si>
  <si>
    <t>STOCK</t>
  </si>
  <si>
    <t>BS n°14</t>
  </si>
  <si>
    <t>BE n°3</t>
  </si>
  <si>
    <t>BS n° 15</t>
  </si>
  <si>
    <t>BS n°16</t>
  </si>
  <si>
    <t>BE n°4</t>
  </si>
  <si>
    <t>METHODE FIFO</t>
  </si>
  <si>
    <t xml:space="preserve">CMUP = </t>
  </si>
  <si>
    <t>(31500 + 876000)/(3000+8000) =</t>
  </si>
  <si>
    <t>METHODE CMUP après chaque entrée</t>
  </si>
  <si>
    <t>METHODE CMUP en fin de période</t>
  </si>
  <si>
    <t>Après BE n°3 :</t>
  </si>
  <si>
    <t>(136500+540000)/(1300+5000) =</t>
  </si>
  <si>
    <t>Après BE n°4</t>
  </si>
  <si>
    <t>CMUP =</t>
  </si>
  <si>
    <t>(300664+336000)/(2800+3000) =</t>
  </si>
  <si>
    <t>Lot 2</t>
  </si>
  <si>
    <t>Lot 3</t>
  </si>
  <si>
    <t>Entrée &lt;=&gt; 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</si>
</sst>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€&quot;;[Red]\-#,##0\ &quot;€&quot;"/>
    <numFmt numFmtId="8" formatCode="#,##0.00\ &quot;€&quot;;[Red]\-#,##0.00\ &quot;€&quot;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0" xfId="0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6" fontId="0" fillId="0" borderId="1" xfId="0" applyNumberFormat="1" applyBorder="1" applyAlignment="1">
      <alignment horizontal="center"/>
    </xf>
    <xf numFmtId="6" fontId="0" fillId="0" borderId="12" xfId="0" applyNumberFormat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8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6" fontId="0" fillId="0" borderId="14" xfId="0" applyNumberFormat="1" applyBorder="1" applyAlignment="1">
      <alignment horizontal="center"/>
    </xf>
    <xf numFmtId="6" fontId="0" fillId="0" borderId="15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8" fontId="0" fillId="0" borderId="14" xfId="0" applyNumberFormat="1" applyBorder="1" applyAlignment="1">
      <alignment horizontal="center"/>
    </xf>
    <xf numFmtId="0" fontId="0" fillId="3" borderId="11" xfId="0" applyFill="1" applyBorder="1" applyAlignment="1">
      <alignment horizontal="center"/>
    </xf>
    <xf numFmtId="6" fontId="0" fillId="3" borderId="12" xfId="0" applyNumberFormat="1" applyFill="1" applyBorder="1" applyAlignment="1">
      <alignment horizontal="center"/>
    </xf>
    <xf numFmtId="6" fontId="1" fillId="0" borderId="15" xfId="0" applyNumberFormat="1" applyFont="1" applyBorder="1" applyAlignment="1">
      <alignment horizontal="center"/>
    </xf>
    <xf numFmtId="6" fontId="1" fillId="4" borderId="15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2" fillId="0" borderId="0" xfId="0" applyFont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" fontId="0" fillId="0" borderId="2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6" fontId="0" fillId="0" borderId="2" xfId="0" applyNumberFormat="1" applyBorder="1" applyAlignment="1">
      <alignment horizontal="center"/>
    </xf>
    <xf numFmtId="6" fontId="0" fillId="0" borderId="10" xfId="0" applyNumberForma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8" xfId="0" applyBorder="1" applyAlignment="1">
      <alignment horizontal="center"/>
    </xf>
    <xf numFmtId="8" fontId="0" fillId="0" borderId="6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3" borderId="0" xfId="0" applyFill="1"/>
    <xf numFmtId="0" fontId="0" fillId="4" borderId="9" xfId="0" applyFill="1" applyBorder="1" applyAlignment="1">
      <alignment horizontal="center"/>
    </xf>
    <xf numFmtId="6" fontId="0" fillId="4" borderId="2" xfId="0" applyNumberFormat="1" applyFill="1" applyBorder="1" applyAlignment="1">
      <alignment horizontal="center"/>
    </xf>
    <xf numFmtId="6" fontId="0" fillId="4" borderId="10" xfId="0" applyNumberForma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8" fontId="0" fillId="4" borderId="1" xfId="0" applyNumberFormat="1" applyFill="1" applyBorder="1" applyAlignment="1">
      <alignment horizontal="center"/>
    </xf>
    <xf numFmtId="6" fontId="0" fillId="4" borderId="12" xfId="0" applyNumberForma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8" fontId="0" fillId="4" borderId="25" xfId="0" applyNumberFormat="1" applyFill="1" applyBorder="1" applyAlignment="1">
      <alignment horizontal="center"/>
    </xf>
    <xf numFmtId="6" fontId="0" fillId="4" borderId="26" xfId="0" applyNumberForma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8" fontId="0" fillId="4" borderId="14" xfId="0" applyNumberForma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14" workbookViewId="0">
      <selection activeCell="L43" sqref="L43"/>
    </sheetView>
  </sheetViews>
  <sheetFormatPr defaultRowHeight="15" x14ac:dyDescent="0.25"/>
  <cols>
    <col min="2" max="2" width="13.28515625" customWidth="1"/>
    <col min="3" max="3" width="13" customWidth="1"/>
    <col min="4" max="4" width="15.28515625" customWidth="1"/>
    <col min="5" max="5" width="14.140625" customWidth="1"/>
    <col min="6" max="6" width="11" customWidth="1"/>
    <col min="7" max="7" width="12.5703125" customWidth="1"/>
    <col min="8" max="8" width="13.140625" customWidth="1"/>
    <col min="9" max="9" width="11.7109375" customWidth="1"/>
    <col min="10" max="10" width="13.140625" customWidth="1"/>
    <col min="11" max="11" width="13.28515625" customWidth="1"/>
    <col min="12" max="12" width="14.85546875" customWidth="1"/>
  </cols>
  <sheetData>
    <row r="1" spans="2:12" ht="15.75" thickBot="1" x14ac:dyDescent="0.3">
      <c r="D1" s="13" t="s">
        <v>17</v>
      </c>
      <c r="E1" s="10"/>
      <c r="F1" s="10"/>
      <c r="G1" s="10"/>
      <c r="H1" s="10"/>
      <c r="I1" s="10"/>
      <c r="J1" s="10"/>
      <c r="K1" s="10"/>
      <c r="L1" s="11"/>
    </row>
    <row r="2" spans="2:12" ht="18" customHeight="1" thickBot="1" x14ac:dyDescent="0.3">
      <c r="D2" s="33" t="s">
        <v>6</v>
      </c>
      <c r="E2" s="34"/>
      <c r="F2" s="35"/>
      <c r="G2" s="33" t="s">
        <v>5</v>
      </c>
      <c r="H2" s="34"/>
      <c r="I2" s="35"/>
      <c r="J2" s="33" t="s">
        <v>7</v>
      </c>
      <c r="K2" s="34"/>
      <c r="L2" s="35"/>
    </row>
    <row r="3" spans="2:12" ht="15.75" thickBot="1" x14ac:dyDescent="0.3">
      <c r="B3" s="40" t="s">
        <v>0</v>
      </c>
      <c r="C3" s="41" t="s">
        <v>1</v>
      </c>
      <c r="D3" s="40" t="s">
        <v>2</v>
      </c>
      <c r="E3" s="42" t="s">
        <v>3</v>
      </c>
      <c r="F3" s="43" t="s">
        <v>4</v>
      </c>
      <c r="G3" s="40" t="s">
        <v>2</v>
      </c>
      <c r="H3" s="42" t="s">
        <v>3</v>
      </c>
      <c r="I3" s="43" t="s">
        <v>4</v>
      </c>
      <c r="J3" s="40" t="s">
        <v>2</v>
      </c>
      <c r="K3" s="42" t="s">
        <v>3</v>
      </c>
      <c r="L3" s="43" t="s">
        <v>4</v>
      </c>
    </row>
    <row r="4" spans="2:12" x14ac:dyDescent="0.25">
      <c r="B4" s="36">
        <v>43252</v>
      </c>
      <c r="C4" s="37"/>
      <c r="D4" s="7"/>
      <c r="E4" s="4"/>
      <c r="F4" s="8"/>
      <c r="G4" s="7"/>
      <c r="H4" s="4"/>
      <c r="I4" s="8"/>
      <c r="J4" s="7">
        <v>3000</v>
      </c>
      <c r="K4" s="38">
        <v>105</v>
      </c>
      <c r="L4" s="39">
        <f>J4*K4</f>
        <v>315000</v>
      </c>
    </row>
    <row r="5" spans="2:12" x14ac:dyDescent="0.25">
      <c r="B5" s="9">
        <v>43255</v>
      </c>
      <c r="C5" s="5" t="s">
        <v>8</v>
      </c>
      <c r="D5" s="15"/>
      <c r="E5" s="3"/>
      <c r="F5" s="16"/>
      <c r="G5" s="15">
        <v>1700</v>
      </c>
      <c r="H5" s="19">
        <v>108.27</v>
      </c>
      <c r="I5" s="20">
        <f>G5*H5</f>
        <v>184059</v>
      </c>
      <c r="J5" s="15">
        <v>1300</v>
      </c>
      <c r="K5" s="19">
        <v>108.27</v>
      </c>
      <c r="L5" s="18">
        <f t="shared" ref="L5:L9" si="0">J5*K5</f>
        <v>140751</v>
      </c>
    </row>
    <row r="6" spans="2:12" x14ac:dyDescent="0.25">
      <c r="B6" s="9">
        <v>43263</v>
      </c>
      <c r="C6" s="5" t="s">
        <v>9</v>
      </c>
      <c r="D6" s="15">
        <v>5000</v>
      </c>
      <c r="E6" s="17">
        <v>108</v>
      </c>
      <c r="F6" s="18">
        <f>D6*E6</f>
        <v>540000</v>
      </c>
      <c r="G6" s="15"/>
      <c r="H6" s="3"/>
      <c r="I6" s="16"/>
      <c r="J6" s="15">
        <v>6300</v>
      </c>
      <c r="K6" s="17">
        <v>108</v>
      </c>
      <c r="L6" s="18">
        <f t="shared" si="0"/>
        <v>680400</v>
      </c>
    </row>
    <row r="7" spans="2:12" x14ac:dyDescent="0.25">
      <c r="B7" s="9">
        <v>43268</v>
      </c>
      <c r="C7" s="5" t="s">
        <v>10</v>
      </c>
      <c r="D7" s="15"/>
      <c r="E7" s="3"/>
      <c r="F7" s="18"/>
      <c r="G7" s="15">
        <v>2000</v>
      </c>
      <c r="H7" s="19">
        <v>108.27</v>
      </c>
      <c r="I7" s="20">
        <f>G7*H7</f>
        <v>216540</v>
      </c>
      <c r="J7" s="15">
        <v>4300</v>
      </c>
      <c r="K7" s="19">
        <v>108.27</v>
      </c>
      <c r="L7" s="18">
        <f t="shared" si="0"/>
        <v>465561</v>
      </c>
    </row>
    <row r="8" spans="2:12" x14ac:dyDescent="0.25">
      <c r="B8" s="9">
        <v>43271</v>
      </c>
      <c r="C8" s="5" t="s">
        <v>11</v>
      </c>
      <c r="D8" s="15"/>
      <c r="E8" s="3"/>
      <c r="F8" s="18"/>
      <c r="G8" s="15">
        <v>1500</v>
      </c>
      <c r="H8" s="19">
        <v>108.27</v>
      </c>
      <c r="I8" s="20">
        <f>G8*H8</f>
        <v>162405</v>
      </c>
      <c r="J8" s="15">
        <f>4300-1500</f>
        <v>2800</v>
      </c>
      <c r="K8" s="19">
        <v>108.27</v>
      </c>
      <c r="L8" s="18">
        <f t="shared" si="0"/>
        <v>303156</v>
      </c>
    </row>
    <row r="9" spans="2:12" ht="15.75" thickBot="1" x14ac:dyDescent="0.3">
      <c r="B9" s="9">
        <v>43277</v>
      </c>
      <c r="C9" s="5" t="s">
        <v>12</v>
      </c>
      <c r="D9" s="21">
        <v>3000</v>
      </c>
      <c r="E9" s="22">
        <v>112</v>
      </c>
      <c r="F9" s="23">
        <f>D9*E9</f>
        <v>336000</v>
      </c>
      <c r="G9" s="21"/>
      <c r="H9" s="24"/>
      <c r="I9" s="25"/>
      <c r="J9" s="21">
        <v>5800</v>
      </c>
      <c r="K9" s="26">
        <v>108.27</v>
      </c>
      <c r="L9" s="30">
        <f t="shared" si="0"/>
        <v>627966</v>
      </c>
    </row>
    <row r="10" spans="2:12" x14ac:dyDescent="0.25">
      <c r="B10" s="1"/>
      <c r="C10" s="1"/>
    </row>
    <row r="11" spans="2:12" x14ac:dyDescent="0.25">
      <c r="C11" s="31" t="s">
        <v>14</v>
      </c>
      <c r="D11" s="2" t="s">
        <v>15</v>
      </c>
      <c r="E11" s="2"/>
      <c r="F11" s="12">
        <f xml:space="preserve"> 108.27</f>
        <v>108.27</v>
      </c>
    </row>
    <row r="14" spans="2:12" ht="15.75" thickBot="1" x14ac:dyDescent="0.3"/>
    <row r="15" spans="2:12" ht="15.75" thickBot="1" x14ac:dyDescent="0.3">
      <c r="D15" s="13" t="s">
        <v>16</v>
      </c>
      <c r="E15" s="10"/>
      <c r="F15" s="10"/>
      <c r="G15" s="10"/>
      <c r="H15" s="10"/>
      <c r="I15" s="10"/>
      <c r="J15" s="10"/>
      <c r="K15" s="10"/>
      <c r="L15" s="11"/>
    </row>
    <row r="16" spans="2:12" ht="15.75" thickBot="1" x14ac:dyDescent="0.3">
      <c r="D16" s="33" t="s">
        <v>6</v>
      </c>
      <c r="E16" s="34"/>
      <c r="F16" s="35"/>
      <c r="G16" s="33" t="s">
        <v>5</v>
      </c>
      <c r="H16" s="34"/>
      <c r="I16" s="35"/>
      <c r="J16" s="33" t="s">
        <v>7</v>
      </c>
      <c r="K16" s="34"/>
      <c r="L16" s="35"/>
    </row>
    <row r="17" spans="2:12" ht="15.75" thickBot="1" x14ac:dyDescent="0.3">
      <c r="B17" s="40" t="s">
        <v>0</v>
      </c>
      <c r="C17" s="41" t="s">
        <v>1</v>
      </c>
      <c r="D17" s="40" t="s">
        <v>2</v>
      </c>
      <c r="E17" s="42" t="s">
        <v>3</v>
      </c>
      <c r="F17" s="43" t="s">
        <v>4</v>
      </c>
      <c r="G17" s="40" t="s">
        <v>2</v>
      </c>
      <c r="H17" s="42" t="s">
        <v>3</v>
      </c>
      <c r="I17" s="43" t="s">
        <v>4</v>
      </c>
      <c r="J17" s="40" t="s">
        <v>2</v>
      </c>
      <c r="K17" s="42" t="s">
        <v>3</v>
      </c>
      <c r="L17" s="43" t="s">
        <v>4</v>
      </c>
    </row>
    <row r="18" spans="2:12" x14ac:dyDescent="0.25">
      <c r="B18" s="36">
        <v>43252</v>
      </c>
      <c r="C18" s="37"/>
      <c r="D18" s="7"/>
      <c r="E18" s="4"/>
      <c r="F18" s="8"/>
      <c r="G18" s="7"/>
      <c r="H18" s="4"/>
      <c r="I18" s="8"/>
      <c r="J18" s="7">
        <v>3000</v>
      </c>
      <c r="K18" s="38">
        <v>105</v>
      </c>
      <c r="L18" s="39">
        <f>J18*K18</f>
        <v>315000</v>
      </c>
    </row>
    <row r="19" spans="2:12" x14ac:dyDescent="0.25">
      <c r="B19" s="9">
        <v>43255</v>
      </c>
      <c r="C19" s="5" t="s">
        <v>8</v>
      </c>
      <c r="D19" s="15"/>
      <c r="E19" s="3"/>
      <c r="F19" s="16"/>
      <c r="G19" s="15">
        <v>1700</v>
      </c>
      <c r="H19" s="19">
        <v>105</v>
      </c>
      <c r="I19" s="20">
        <f>G19*H19</f>
        <v>178500</v>
      </c>
      <c r="J19" s="27">
        <f>J18-G19</f>
        <v>1300</v>
      </c>
      <c r="K19" s="19">
        <v>105</v>
      </c>
      <c r="L19" s="28">
        <f>J19*K19</f>
        <v>136500</v>
      </c>
    </row>
    <row r="20" spans="2:12" x14ac:dyDescent="0.25">
      <c r="B20" s="9">
        <v>43263</v>
      </c>
      <c r="C20" s="5" t="s">
        <v>9</v>
      </c>
      <c r="D20" s="15">
        <v>5000</v>
      </c>
      <c r="E20" s="17">
        <v>108</v>
      </c>
      <c r="F20" s="18">
        <f>D20*E20</f>
        <v>540000</v>
      </c>
      <c r="G20" s="15"/>
      <c r="H20" s="3"/>
      <c r="I20" s="16"/>
      <c r="J20" s="15">
        <v>6300</v>
      </c>
      <c r="K20" s="19">
        <v>107.38</v>
      </c>
      <c r="L20" s="18">
        <f t="shared" ref="L20:L23" si="1">J20*K20</f>
        <v>676494</v>
      </c>
    </row>
    <row r="21" spans="2:12" x14ac:dyDescent="0.25">
      <c r="B21" s="9">
        <v>43268</v>
      </c>
      <c r="C21" s="5" t="s">
        <v>10</v>
      </c>
      <c r="D21" s="15"/>
      <c r="E21" s="3"/>
      <c r="F21" s="18"/>
      <c r="G21" s="15">
        <v>2000</v>
      </c>
      <c r="H21" s="19">
        <v>107.38</v>
      </c>
      <c r="I21" s="20">
        <f>G21*H21</f>
        <v>214760</v>
      </c>
      <c r="J21" s="15">
        <v>4300</v>
      </c>
      <c r="K21" s="19">
        <v>107.38</v>
      </c>
      <c r="L21" s="18">
        <f t="shared" si="1"/>
        <v>461734</v>
      </c>
    </row>
    <row r="22" spans="2:12" x14ac:dyDescent="0.25">
      <c r="B22" s="9">
        <v>43271</v>
      </c>
      <c r="C22" s="5" t="s">
        <v>11</v>
      </c>
      <c r="D22" s="15"/>
      <c r="E22" s="3"/>
      <c r="F22" s="18"/>
      <c r="G22" s="15">
        <v>1500</v>
      </c>
      <c r="H22" s="19">
        <v>107.38</v>
      </c>
      <c r="I22" s="20">
        <f>G22*H22</f>
        <v>161070</v>
      </c>
      <c r="J22" s="27">
        <f>4300-1500</f>
        <v>2800</v>
      </c>
      <c r="K22" s="19">
        <v>107.38</v>
      </c>
      <c r="L22" s="28">
        <f t="shared" si="1"/>
        <v>300664</v>
      </c>
    </row>
    <row r="23" spans="2:12" ht="15.75" thickBot="1" x14ac:dyDescent="0.3">
      <c r="B23" s="9">
        <v>43277</v>
      </c>
      <c r="C23" s="5" t="s">
        <v>12</v>
      </c>
      <c r="D23" s="21">
        <v>3000</v>
      </c>
      <c r="E23" s="22">
        <v>112</v>
      </c>
      <c r="F23" s="23">
        <f>D23*E23</f>
        <v>336000</v>
      </c>
      <c r="G23" s="21"/>
      <c r="H23" s="24"/>
      <c r="I23" s="25"/>
      <c r="J23" s="21">
        <v>5800</v>
      </c>
      <c r="K23" s="26">
        <v>109.77</v>
      </c>
      <c r="L23" s="29">
        <f t="shared" si="1"/>
        <v>636666</v>
      </c>
    </row>
    <row r="26" spans="2:12" x14ac:dyDescent="0.25">
      <c r="B26" s="32" t="s">
        <v>18</v>
      </c>
    </row>
    <row r="27" spans="2:12" x14ac:dyDescent="0.25">
      <c r="B27" s="14" t="s">
        <v>14</v>
      </c>
      <c r="C27" s="2" t="s">
        <v>19</v>
      </c>
      <c r="D27" s="2"/>
      <c r="E27" s="12">
        <f>(136500+540000)/(1300+5000)</f>
        <v>107.38095238095238</v>
      </c>
    </row>
    <row r="29" spans="2:12" x14ac:dyDescent="0.25">
      <c r="B29" s="32" t="s">
        <v>20</v>
      </c>
    </row>
    <row r="30" spans="2:12" x14ac:dyDescent="0.25">
      <c r="B30" s="14" t="s">
        <v>21</v>
      </c>
      <c r="C30" s="2" t="s">
        <v>22</v>
      </c>
      <c r="D30" s="2"/>
      <c r="E30" s="12">
        <f>(300664+336000)/(2800+3000)</f>
        <v>109.76965517241379</v>
      </c>
    </row>
    <row r="33" spans="1:12" ht="15.75" thickBot="1" x14ac:dyDescent="0.3"/>
    <row r="34" spans="1:12" ht="15.75" thickBot="1" x14ac:dyDescent="0.3">
      <c r="D34" s="13" t="s">
        <v>13</v>
      </c>
      <c r="E34" s="10"/>
      <c r="F34" s="10"/>
      <c r="G34" s="10"/>
      <c r="H34" s="10"/>
      <c r="I34" s="10"/>
      <c r="J34" s="10"/>
      <c r="K34" s="10"/>
      <c r="L34" s="11"/>
    </row>
    <row r="35" spans="1:12" ht="15.75" thickBot="1" x14ac:dyDescent="0.3">
      <c r="D35" s="33" t="s">
        <v>6</v>
      </c>
      <c r="E35" s="34"/>
      <c r="F35" s="35"/>
      <c r="G35" s="33" t="s">
        <v>5</v>
      </c>
      <c r="H35" s="34"/>
      <c r="I35" s="35"/>
      <c r="J35" s="33" t="s">
        <v>7</v>
      </c>
      <c r="K35" s="34"/>
      <c r="L35" s="35"/>
    </row>
    <row r="36" spans="1:12" ht="15.75" thickBot="1" x14ac:dyDescent="0.3">
      <c r="B36" s="40" t="s">
        <v>0</v>
      </c>
      <c r="C36" s="41" t="s">
        <v>1</v>
      </c>
      <c r="D36" s="40" t="s">
        <v>2</v>
      </c>
      <c r="E36" s="42" t="s">
        <v>3</v>
      </c>
      <c r="F36" s="43" t="s">
        <v>4</v>
      </c>
      <c r="G36" s="44" t="s">
        <v>2</v>
      </c>
      <c r="H36" s="42" t="s">
        <v>3</v>
      </c>
      <c r="I36" s="41" t="s">
        <v>4</v>
      </c>
      <c r="J36" s="40" t="s">
        <v>2</v>
      </c>
      <c r="K36" s="42" t="s">
        <v>3</v>
      </c>
      <c r="L36" s="43" t="s">
        <v>4</v>
      </c>
    </row>
    <row r="37" spans="1:12" x14ac:dyDescent="0.25">
      <c r="B37" s="36">
        <v>43252</v>
      </c>
      <c r="C37" s="37"/>
      <c r="D37" s="7"/>
      <c r="E37" s="4"/>
      <c r="F37" s="8"/>
      <c r="G37" s="6"/>
      <c r="H37" s="4"/>
      <c r="I37" s="37"/>
      <c r="J37" s="50">
        <v>3000</v>
      </c>
      <c r="K37" s="51">
        <v>105</v>
      </c>
      <c r="L37" s="52">
        <f>J37*K37</f>
        <v>315000</v>
      </c>
    </row>
    <row r="38" spans="1:12" x14ac:dyDescent="0.25">
      <c r="B38" s="9">
        <v>43255</v>
      </c>
      <c r="C38" s="5" t="s">
        <v>8</v>
      </c>
      <c r="D38" s="15"/>
      <c r="E38" s="3"/>
      <c r="F38" s="16"/>
      <c r="G38" s="45">
        <v>1700</v>
      </c>
      <c r="H38" s="19">
        <v>105</v>
      </c>
      <c r="I38" s="47">
        <f>G38*H38</f>
        <v>178500</v>
      </c>
      <c r="J38" s="53">
        <f>J37-G38</f>
        <v>1300</v>
      </c>
      <c r="K38" s="54">
        <v>105</v>
      </c>
      <c r="L38" s="55">
        <f>J38*K38</f>
        <v>136500</v>
      </c>
    </row>
    <row r="39" spans="1:12" x14ac:dyDescent="0.25">
      <c r="A39" s="49" t="s">
        <v>23</v>
      </c>
      <c r="B39" s="9">
        <v>43263</v>
      </c>
      <c r="C39" s="5" t="s">
        <v>9</v>
      </c>
      <c r="D39" s="15">
        <v>5000</v>
      </c>
      <c r="E39" s="17">
        <v>108</v>
      </c>
      <c r="F39" s="18">
        <f>D39*E39</f>
        <v>540000</v>
      </c>
      <c r="G39" s="45"/>
      <c r="H39" s="3"/>
      <c r="I39" s="5"/>
      <c r="J39" s="53">
        <v>6300</v>
      </c>
      <c r="K39" s="54">
        <v>105</v>
      </c>
      <c r="L39" s="55">
        <f t="shared" ref="L39:L43" si="2">J39*K39</f>
        <v>661500</v>
      </c>
    </row>
    <row r="40" spans="1:12" x14ac:dyDescent="0.25">
      <c r="B40" s="9"/>
      <c r="C40" s="5"/>
      <c r="D40" s="15"/>
      <c r="E40" s="17"/>
      <c r="F40" s="18"/>
      <c r="G40" s="45">
        <v>1300</v>
      </c>
      <c r="H40" s="19">
        <v>105</v>
      </c>
      <c r="I40" s="47">
        <f>G40*H40</f>
        <v>136500</v>
      </c>
      <c r="J40" s="53">
        <v>5000</v>
      </c>
      <c r="K40" s="54">
        <v>105</v>
      </c>
      <c r="L40" s="55">
        <f>J40*K40</f>
        <v>525000</v>
      </c>
    </row>
    <row r="41" spans="1:12" x14ac:dyDescent="0.25">
      <c r="B41" s="9">
        <v>43268</v>
      </c>
      <c r="C41" s="5" t="s">
        <v>10</v>
      </c>
      <c r="D41" s="15"/>
      <c r="E41" s="3"/>
      <c r="F41" s="18"/>
      <c r="G41" s="45">
        <v>700</v>
      </c>
      <c r="H41" s="19">
        <v>108</v>
      </c>
      <c r="I41" s="47">
        <f>G41*H41</f>
        <v>75600</v>
      </c>
      <c r="J41" s="56">
        <v>4300</v>
      </c>
      <c r="K41" s="57">
        <v>108</v>
      </c>
      <c r="L41" s="58">
        <f>J41*K41</f>
        <v>464400</v>
      </c>
    </row>
    <row r="42" spans="1:12" x14ac:dyDescent="0.25">
      <c r="B42" s="9">
        <v>43271</v>
      </c>
      <c r="C42" s="5" t="s">
        <v>11</v>
      </c>
      <c r="D42" s="15"/>
      <c r="E42" s="3"/>
      <c r="F42" s="18"/>
      <c r="G42" s="45">
        <v>1500</v>
      </c>
      <c r="H42" s="19">
        <v>108</v>
      </c>
      <c r="I42" s="47">
        <f>G42*H42</f>
        <v>162000</v>
      </c>
      <c r="J42" s="53">
        <f>4300-1500</f>
        <v>2800</v>
      </c>
      <c r="K42" s="54">
        <v>108</v>
      </c>
      <c r="L42" s="55">
        <f t="shared" si="2"/>
        <v>302400</v>
      </c>
    </row>
    <row r="43" spans="1:12" ht="15.75" thickBot="1" x14ac:dyDescent="0.3">
      <c r="A43" s="49" t="s">
        <v>24</v>
      </c>
      <c r="B43" s="9">
        <v>43277</v>
      </c>
      <c r="C43" s="5" t="s">
        <v>12</v>
      </c>
      <c r="D43" s="21">
        <v>3000</v>
      </c>
      <c r="E43" s="22">
        <v>112</v>
      </c>
      <c r="F43" s="23">
        <f>D43*E43</f>
        <v>336000</v>
      </c>
      <c r="G43" s="46"/>
      <c r="H43" s="24"/>
      <c r="I43" s="48"/>
      <c r="J43" s="59">
        <v>5800</v>
      </c>
      <c r="K43" s="60">
        <v>108</v>
      </c>
      <c r="L43" s="30">
        <f t="shared" si="2"/>
        <v>626400</v>
      </c>
    </row>
    <row r="46" spans="1:12" x14ac:dyDescent="0.25">
      <c r="A46" t="s">
        <v>25</v>
      </c>
    </row>
  </sheetData>
  <mergeCells count="15">
    <mergeCell ref="C30:D30"/>
    <mergeCell ref="C27:D27"/>
    <mergeCell ref="D34:L34"/>
    <mergeCell ref="D35:F35"/>
    <mergeCell ref="G35:I35"/>
    <mergeCell ref="J35:L35"/>
    <mergeCell ref="D2:F2"/>
    <mergeCell ref="G2:I2"/>
    <mergeCell ref="J2:L2"/>
    <mergeCell ref="D1:L1"/>
    <mergeCell ref="D15:L15"/>
    <mergeCell ref="D16:F16"/>
    <mergeCell ref="G16:I16"/>
    <mergeCell ref="J16:L16"/>
    <mergeCell ref="D11:E11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2018-01-18T10:51:52Z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003ee9a7-6d21-40d2-bc10-bc8845fa4d6b</vt:lpwstr>
  </property>
</Properties>
</file>